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21015" windowHeight="10500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H128" i="1"/>
  <c r="H127"/>
  <c r="H126"/>
  <c r="H125"/>
  <c r="H124"/>
  <c r="H123"/>
  <c r="H122"/>
  <c r="H129" s="1"/>
  <c r="H121"/>
  <c r="H116"/>
  <c r="H115"/>
  <c r="H114"/>
  <c r="H113"/>
  <c r="H112"/>
  <c r="H111"/>
  <c r="H117" s="1"/>
  <c r="H110"/>
  <c r="H107"/>
  <c r="H106"/>
  <c r="H108" s="1"/>
  <c r="H105"/>
  <c r="H102"/>
  <c r="H101"/>
  <c r="H100"/>
  <c r="H99"/>
  <c r="H103" s="1"/>
  <c r="H98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94" s="1"/>
  <c r="H38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36" s="1"/>
  <c r="H7"/>
  <c r="H6"/>
  <c r="H3"/>
  <c r="H96" l="1"/>
  <c r="H119" s="1"/>
  <c r="H131" s="1"/>
</calcChain>
</file>

<file path=xl/sharedStrings.xml><?xml version="1.0" encoding="utf-8"?>
<sst xmlns="http://schemas.openxmlformats.org/spreadsheetml/2006/main" count="319" uniqueCount="252">
  <si>
    <t>Prospetto di cui all'art. 8, comma 1, DL 66/2014 - enti SSN</t>
  </si>
  <si>
    <t>CONTO  ECONOMICO</t>
  </si>
  <si>
    <t>Importi in Euro</t>
  </si>
  <si>
    <r>
      <t>S</t>
    </r>
    <r>
      <rPr>
        <b/>
        <sz val="12"/>
        <rFont val="Arial"/>
        <family val="2"/>
      </rPr>
      <t>CHEMA</t>
    </r>
    <r>
      <rPr>
        <b/>
        <sz val="14"/>
        <rFont val="Arial"/>
        <family val="2"/>
      </rPr>
      <t xml:space="preserve"> D</t>
    </r>
    <r>
      <rPr>
        <b/>
        <sz val="12"/>
        <rFont val="Arial"/>
        <family val="2"/>
      </rPr>
      <t xml:space="preserve">I </t>
    </r>
    <r>
      <rPr>
        <b/>
        <sz val="14"/>
        <rFont val="Arial"/>
        <family val="2"/>
      </rPr>
      <t>B</t>
    </r>
    <r>
      <rPr>
        <b/>
        <sz val="12"/>
        <rFont val="Arial"/>
        <family val="2"/>
      </rPr>
      <t>ILANCIO</t>
    </r>
  </si>
  <si>
    <t>AZ9999 (Totale valore della produzione (A))</t>
  </si>
  <si>
    <t>A)</t>
  </si>
  <si>
    <t>VALORE DELLA PRODUZIONE</t>
  </si>
  <si>
    <t>AA0010 (A.1)  Contributi in c/esercizio)</t>
  </si>
  <si>
    <t>1)</t>
  </si>
  <si>
    <t>Contributi in c/esercizio</t>
  </si>
  <si>
    <t>AA0020 (A.1.A)  Contributi da Regione o Prov. Aut. per quota F.S. regionale)</t>
  </si>
  <si>
    <t>a)</t>
  </si>
  <si>
    <t>Contributi in c/esercizio - da Regione o Provincia Autonoma per quota F.S. regionale</t>
  </si>
  <si>
    <t>AA0050 (A.1.B)  Contributi c/esercizio (extra fondo))</t>
  </si>
  <si>
    <t>b)</t>
  </si>
  <si>
    <t>Contributi in c/esercizio - extra fondo</t>
  </si>
  <si>
    <t>AA0070 (A.1.B.1.1)  Contributi da Regione o Prov. Aut. (extra fondo) vincolati)</t>
  </si>
  <si>
    <t>Contributi da Regione o Prov. Aut. (extra fondo) - vincolati</t>
  </si>
  <si>
    <t>AA0080 (A.1.B.1.2)  Contributi da Regione o Prov. Aut. (extra fondo) - Risorse aggiuntive da bilancio regionale a titolo di copertura LEA)</t>
  </si>
  <si>
    <t>2)</t>
  </si>
  <si>
    <t>Contributi da Regione o Prov. Aut. (extra fondo) - Risorse aggiuntive da bilancio a titolo di copertura LEA</t>
  </si>
  <si>
    <t>AA0090 (A.1.B.1.3)  Contributi da Regione o Prov. Aut. (extra fondo) - Risorse aggiuntive da bilancio regionale a titolo di copertura extra LEA)</t>
  </si>
  <si>
    <t>3)</t>
  </si>
  <si>
    <t>Contributi da Regione o Prov. Aut. (extra fondo) - Risorse aggiuntive da bilancio a titolo di copertura extra LEA</t>
  </si>
  <si>
    <t>AA0100 (A.1.B.1.4)  Contributi da Regione o Prov. Aut. (extra fondo) - Altro)</t>
  </si>
  <si>
    <t>4)</t>
  </si>
  <si>
    <t>Contributi da Regione o Prov. Aut. (extra fondo) - altro</t>
  </si>
  <si>
    <t>AA0110 (A.1.B.2)  Contributi da Aziende sanitarie pubbliche della Regione o Prov. Aut. (extra fondo))</t>
  </si>
  <si>
    <t>5)</t>
  </si>
  <si>
    <t>Contributi da aziende sanitarie pubbliche (extra fondo)</t>
  </si>
  <si>
    <t>AA0140 (A.1.B.3)  Contributi da altri soggetti pubblici (extra fondo))</t>
  </si>
  <si>
    <t>6)</t>
  </si>
  <si>
    <t>Contributi da altri soggetti pubblici</t>
  </si>
  <si>
    <t>AA0180 (A.1.C)  Contributi c/esercizio per ricerca)</t>
  </si>
  <si>
    <t>c)</t>
  </si>
  <si>
    <t>Contributi in c/esercizio - per ricerca</t>
  </si>
  <si>
    <t>AA0190 (A.1.C.1)  Contributi da Ministero della Salute per ricerca corrente)</t>
  </si>
  <si>
    <t>da Ministero della Salute per ricerca corrente</t>
  </si>
  <si>
    <t>AA0200 (A.1.C.2)  Contributi da Ministero della Salute per ricerca finalizzata)</t>
  </si>
  <si>
    <t>da Ministero della Salute per ricerca finalizzata</t>
  </si>
  <si>
    <t>AA0210 (A.1.C.3)  Contributi da Regione ed altri soggetti pubblici per ricerca)</t>
  </si>
  <si>
    <t>da Regione e altri soggetti pubblici</t>
  </si>
  <si>
    <t>AA0220 (A.1.C.4)  Contributi da privati per ricerca)</t>
  </si>
  <si>
    <t>da privati</t>
  </si>
  <si>
    <t>AA0230 (A.1.D)  Contributi c/esercizio da privati)</t>
  </si>
  <si>
    <t>d)</t>
  </si>
  <si>
    <t>Contributi in c/esercizio - da privati</t>
  </si>
  <si>
    <t>AA0240 (A.2)  Rettifica contributi c/esercizio per destinazione ad investimenti)</t>
  </si>
  <si>
    <t>Rettifica contributi c/esercizio per destinazione ad investimenti</t>
  </si>
  <si>
    <t>AA0270 (A.3) Utilizzo fondi per quote inutilizzate contributi vincolati di esercizi precedenti)</t>
  </si>
  <si>
    <t>Utilizzo fondi per quote inutilizzate contributi vincolati di esercizi precedenti</t>
  </si>
  <si>
    <t>AA0320 (A.4)  Ricavi per prestazioni sanitarie e sociosanitarie a rilevanza sanitaria)</t>
  </si>
  <si>
    <t>Ricavi per prestazioni sanitarie e sociosanitarie a rilevanza sanitaria</t>
  </si>
  <si>
    <t>AA0340 (A.4.A.1)  Ricavi per prestaz. sanitarie  e sociosanitarie a rilevanza sanitaria erogate ad Aziende sanitarie pubbliche della Regione)</t>
  </si>
  <si>
    <t>Ricavi per prestazioni sanitarie e sociosanitarie - ad aziende sanitarie pubbliche</t>
  </si>
  <si>
    <t>AA0670 (A.4.D)  Ricavi per prestazioni sanitarie erogate in regime di intramoenia)</t>
  </si>
  <si>
    <t>Ricavi per prestazioni sanitarie e sociosanitarie - intramoenia</t>
  </si>
  <si>
    <t>AA0440 (A.4.A.2)   Ricavi per prestaz. sanitarie e sociosanitarie a rilevanza sanitaria erogate ad altri soggetti pubblici)</t>
  </si>
  <si>
    <t>Ricavi per prestazioni sanitarie e sociosanitarie - altro</t>
  </si>
  <si>
    <t>AA0450 (A.4.A.3)   Ricavi per prestaz. sanitarie e sociosanitarie a rilevanza sanitaria erogate a soggetti pubblici Extraregione)</t>
  </si>
  <si>
    <t>AA0660 (A.4.C)  Ricavi per prestazioni sanitarie e sociosanitarie a rilevanza sanitaria erogate a privati)</t>
  </si>
  <si>
    <t>AA0750 (A.5) Concorsi, recuperi e rimborsi)</t>
  </si>
  <si>
    <t>Concorsi, recuperi e rimborsi</t>
  </si>
  <si>
    <t>AA0940 (A.6)  Compartecipazione alla spesa per prestazioni sanitarie (Ticket))</t>
  </si>
  <si>
    <t>Compartecipazione alla spesa per prestazioni sanitarie (Ticket)</t>
  </si>
  <si>
    <t>AA0980 (A.7)  Quota contributi c/capitale imputata all'esercizio)</t>
  </si>
  <si>
    <t>7)</t>
  </si>
  <si>
    <t>Quota contributi in c/capitale imputata nell'esercizio</t>
  </si>
  <si>
    <t>AA1050 (A.8)  Incrementi delle immobilizzazioni per lavori interni)</t>
  </si>
  <si>
    <t>8)</t>
  </si>
  <si>
    <t>Incrementi delle immobilizzazioni per lavori interni</t>
  </si>
  <si>
    <t>AA1060 (A.9) Altri ricavi e proventi)</t>
  </si>
  <si>
    <t>9)</t>
  </si>
  <si>
    <t>Altri ricavi e proventi</t>
  </si>
  <si>
    <t>Totale A)</t>
  </si>
  <si>
    <t>BZ9999 (Totale costi della produzione (B))</t>
  </si>
  <si>
    <t>B)</t>
  </si>
  <si>
    <t>COSTI DELLA PRODUZIONE</t>
  </si>
  <si>
    <t>BA0010 (B.1)  Acquisti di beni)</t>
  </si>
  <si>
    <t>Acquisti di beni</t>
  </si>
  <si>
    <t>BA0020 (B.1.A)  Acquisti di beni sanitari)</t>
  </si>
  <si>
    <t>Acquisti di beni sanitari</t>
  </si>
  <si>
    <t>BA0310 (B.1.B)  Acquisti di beni non sanitari)</t>
  </si>
  <si>
    <t>Acquisti di beni non sanitari</t>
  </si>
  <si>
    <t>BA0400 (B.2.A)   Acquisti servizi sanitari)</t>
  </si>
  <si>
    <t>Acquisti di servizi sanitari</t>
  </si>
  <si>
    <t>BA0410 (B.2.A.1)   Acquisti servizi sanitari per medicina di base)</t>
  </si>
  <si>
    <t>Acquisti di servizi sanitari - Medicina di base</t>
  </si>
  <si>
    <t>BA0490 (B.2.A.2)   Acquisti servizi sanitari per farmaceutica)</t>
  </si>
  <si>
    <t>Acquisti di servizi sanitari - Farmaceutica</t>
  </si>
  <si>
    <t>BA0530 (B.2.A.3)   Acquisti servizi sanitari per assistenza specialistica ambulatoriale)</t>
  </si>
  <si>
    <t>Acquisti di servizi sanitari per assitenza specialistica ambulatoriale</t>
  </si>
  <si>
    <t>BA0640 (B.2.A.4)   Acquisti servizi sanitari per assistenza riabilitativa)</t>
  </si>
  <si>
    <t>Acquisti di servizi sanitari per assistenza riabilitativa</t>
  </si>
  <si>
    <t>BA0700 (B.2.A.5)   Acquisti servizi sanitari per assistenza integrativa)</t>
  </si>
  <si>
    <t>e)</t>
  </si>
  <si>
    <t>Acquisti di servizi sanitari per assistenza integrativa</t>
  </si>
  <si>
    <t>BA0750 (B.2.A.6)   Acquisti servizi sanitari per assistenza protesica)</t>
  </si>
  <si>
    <t>f)</t>
  </si>
  <si>
    <t>Acquisti di servizi sanitari per assistenza protesica</t>
  </si>
  <si>
    <t>BA0800 (B.2.A.7)   Acquisti servizi sanitari per assistenza ospedaliera)</t>
  </si>
  <si>
    <t>g)</t>
  </si>
  <si>
    <t>Acquisti di servizi sanitari per assistenza ospedaliera</t>
  </si>
  <si>
    <t>BA0900 (B.2.A.8)   Acquisto prestazioni di psichiatria residenziale e semiresidenziale)</t>
  </si>
  <si>
    <t>h)</t>
  </si>
  <si>
    <t>Acquisti prestazioni di psichiatrica residenziale e semiresidenziale</t>
  </si>
  <si>
    <t>BA0960 (B.2.A.9)   Acquisto prestazioni di distribuzione farmaci File F)</t>
  </si>
  <si>
    <t>i)</t>
  </si>
  <si>
    <t>Acquisti prestazioni di distribuzione farmaci File F</t>
  </si>
  <si>
    <t>BA1030 (B.2.A.10)   Acquisto prestazioni termali in convenzione)</t>
  </si>
  <si>
    <t>j)</t>
  </si>
  <si>
    <t>Acquisti prestazioni termali in convenzione</t>
  </si>
  <si>
    <t>BA1090 (B.2.A.11)   Acquisto prestazioni di trasporto sanitario)</t>
  </si>
  <si>
    <t>k)</t>
  </si>
  <si>
    <t>Acquisti prestazioni di trasporto sanitario</t>
  </si>
  <si>
    <t>BA1140 (B.2.A.12)   Acquisto prestazioni Socio-Sanitarie a rilevanza sanitaria)</t>
  </si>
  <si>
    <t>l)</t>
  </si>
  <si>
    <t>Acquisti prestazioni  socio-sanitarie a rilevanza sanitaria</t>
  </si>
  <si>
    <t>BA1200 (B.2.A.13)  Compartecipazione al personale per att. libero-prof. (intramoenia))</t>
  </si>
  <si>
    <t>m)</t>
  </si>
  <si>
    <t>Compartecipazione al personale per att. Libero-prof. (intramoenia)</t>
  </si>
  <si>
    <t>BA1280 (B.2.A.14)  Rimborsi, assegni e contributi sanitari)</t>
  </si>
  <si>
    <t>n)</t>
  </si>
  <si>
    <t>Rimborsi Assegni e contributi sanitari</t>
  </si>
  <si>
    <t>BA1350 (B.2.A.15)  Consulenze, Collaborazioni,  Interinale e altre prestazioni di lavoro sanitarie e sociosanitarie)</t>
  </si>
  <si>
    <t>o)</t>
  </si>
  <si>
    <t>Consulenze, collaborazioni, interinale, altre prestazioni di lavoro sanitarie e sociosanitarie</t>
  </si>
  <si>
    <t>BA1490 (B.2.A.16) Altri servizi sanitari e sociosanitari a rilevanza sanitaria)</t>
  </si>
  <si>
    <t>p)</t>
  </si>
  <si>
    <t>Altri servizi sanitari e sociosanitari a rilevanza sanitaria</t>
  </si>
  <si>
    <t>BA1550 (B.2.A.17) Costi per differenziale tariffe TUC)</t>
  </si>
  <si>
    <t>q)</t>
  </si>
  <si>
    <t>Costi per differenziale Tariffe TUC</t>
  </si>
  <si>
    <t>BA1560 (B.2.B) Acquisti di servizi non sanitari)</t>
  </si>
  <si>
    <t>Acquisti di servizi non sanitari</t>
  </si>
  <si>
    <t>BA1570 (B.2.B.1) Servizi non sanitari)</t>
  </si>
  <si>
    <t>Servizi non sanitari</t>
  </si>
  <si>
    <t>BA1750 (B.2.B.2)  Consulenze, Collaborazioni, Interinale e altre prestazioni di lavoro non sanitarie)</t>
  </si>
  <si>
    <r>
      <t>Consulenze, collaborazioni, interinale, altre prestazioni di lavoro non sanitarie</t>
    </r>
    <r>
      <rPr>
        <sz val="12"/>
        <color indexed="10"/>
        <rFont val="Arial"/>
        <family val="2"/>
      </rPr>
      <t xml:space="preserve"> </t>
    </r>
  </si>
  <si>
    <t>BA1880 (B.2.B.3) Formazione (esternalizzata e non))</t>
  </si>
  <si>
    <t>Formazione</t>
  </si>
  <si>
    <t>BA1910 (B.3)  Manutenzione e riparazione (ordinaria esternalizzata))</t>
  </si>
  <si>
    <t>Manutenzione e riparazione</t>
  </si>
  <si>
    <t>BA1990 (B.4)   Godimento di beni di terzi)</t>
  </si>
  <si>
    <t>Godimento di beni di terzi</t>
  </si>
  <si>
    <t>BA2080 (Totale Costo del personale)</t>
  </si>
  <si>
    <t>Costi del personale</t>
  </si>
  <si>
    <t>BA2110 (B.5.A.1) Costo del personale dirigente medico)</t>
  </si>
  <si>
    <t>Personale dirigente medico</t>
  </si>
  <si>
    <t>BA2150 (B.5.A.2) Costo del personale dirigente non medico)</t>
  </si>
  <si>
    <t>Personale dirigente ruolo sanitario non medico</t>
  </si>
  <si>
    <t>BA2190 (B.5.B) Costo del personale comparto ruolo sanitario)</t>
  </si>
  <si>
    <t>Personale comparto ruolo sanitario</t>
  </si>
  <si>
    <t>BA2240 (B.6.A) Costo del personale dirigente ruolo professionale)</t>
  </si>
  <si>
    <t>Personale dirigente altri ruoli</t>
  </si>
  <si>
    <t>BA2330 (B.7.A) Costo del personale dirigente ruolo tecnico)</t>
  </si>
  <si>
    <t>BA2420 (B.8.A) Costo del personale dirigente ruolo amministrativo)</t>
  </si>
  <si>
    <t>BA2280 (B.6.B) Costo del personale comparto ruolo professionale)</t>
  </si>
  <si>
    <t>Personale comparto altri ruoli</t>
  </si>
  <si>
    <t>BA2370 (B.7.B) Costo del personale comparto ruolo tecnico)</t>
  </si>
  <si>
    <t>BA2460 (B.8.B) Costo del personale comparto ruolo amministrativo)</t>
  </si>
  <si>
    <t>BA2500 (B.9)   Oneri diversi di gestione)</t>
  </si>
  <si>
    <t>Oneri diversi di gestione</t>
  </si>
  <si>
    <t>BA2560 (Totale Ammortamenti)</t>
  </si>
  <si>
    <t>Ammortamenti</t>
  </si>
  <si>
    <t>BA2570 (B.10) Ammortamenti delle immobilizzazioni immateriali)</t>
  </si>
  <si>
    <t>Ammortamenti immobilizzazioni immateriali</t>
  </si>
  <si>
    <t>BA2590 (B.12) Ammortamento dei fabbricati)</t>
  </si>
  <si>
    <t>Ammortamenti dei Fabbricati</t>
  </si>
  <si>
    <t>BA2581 (B.11.A) Ammortamento impianti e macchinari)</t>
  </si>
  <si>
    <t>Ammortamenti delle altre immobilizzazioni materiali</t>
  </si>
  <si>
    <t>BA2584 (B.11.B) Ammortamento attrezzature sanitarie e scientifiche)</t>
  </si>
  <si>
    <t>BA2585 (B.11.C) Ammortamento mobili e arredi)</t>
  </si>
  <si>
    <t>BA2586 (B.11.D) Ammortamento automezzi)</t>
  </si>
  <si>
    <t>BA2620 (B.13) Ammortamenti delle altre immobilizzazioni materiali)</t>
  </si>
  <si>
    <t>BA2630 (B.14) Svalutazione delle immobilizzazioni e dei crediti)</t>
  </si>
  <si>
    <t>Svalutazione delle immobilizzazioni e dei crediti</t>
  </si>
  <si>
    <t>BA2660 (B.15) Variazione delle rimanenze)</t>
  </si>
  <si>
    <t>10)</t>
  </si>
  <si>
    <t>Variazione delle rimanenze</t>
  </si>
  <si>
    <t>BA2670 (B.15.A) Variazione rimanenze sanitarie)</t>
  </si>
  <si>
    <t>Variazione delle rimanenze sanitarie</t>
  </si>
  <si>
    <t>BA2680 (B.15.B) Variazione rimanenze non sanitarie)</t>
  </si>
  <si>
    <t>Variazione delle rimanenze non sanitarie</t>
  </si>
  <si>
    <t>BA2690 (B.16) Accantonamenti dell’esercizio)</t>
  </si>
  <si>
    <t>11)</t>
  </si>
  <si>
    <t>Accantonamenti</t>
  </si>
  <si>
    <t>BA2700 (B.16.A) Accantonamenti per rischi)</t>
  </si>
  <si>
    <t>Accantonamenti per rischi</t>
  </si>
  <si>
    <t>BA2760 (B.16.B) Accantonamenti per premio di operosità (SUMAI))</t>
  </si>
  <si>
    <t xml:space="preserve">Accantonamenti per premio operosità </t>
  </si>
  <si>
    <t>BA2770 (B.16.C) Accantonamenti per quote inutilizzate di contributi vincolati)</t>
  </si>
  <si>
    <t>Accantonamenti per quote inutilizzate di contributi vincolati</t>
  </si>
  <si>
    <t>BA2820 (B.16.D) Altri accantonamenti)</t>
  </si>
  <si>
    <t>Altri accantonamenti</t>
  </si>
  <si>
    <t>Totale B)</t>
  </si>
  <si>
    <t>DIFF. TRA VALORE E COSTI DELLA PRODUZIONE (A-B)</t>
  </si>
  <si>
    <t>CZ9999 (Totale proventi e oneri finanziari (C))</t>
  </si>
  <si>
    <t>C)</t>
  </si>
  <si>
    <t>PROVENTI E ONERI FINANZIARI</t>
  </si>
  <si>
    <t>CA0010 (C.1) Interessi attivi)</t>
  </si>
  <si>
    <t>Interessi attivi ed altri proventi finanziari</t>
  </si>
  <si>
    <t>CA0050 (C.2) Altri proventi)</t>
  </si>
  <si>
    <t>CA0110 (C.3)  Interessi passivi)</t>
  </si>
  <si>
    <t>Interessi passivi ed altri oneri finanziari</t>
  </si>
  <si>
    <t>CA0150 (C.4) Altri oneri)</t>
  </si>
  <si>
    <t>Totale C)</t>
  </si>
  <si>
    <t>DZ9999 (Totale rettifiche di valore di attività finanziarie (D))</t>
  </si>
  <si>
    <t>D)</t>
  </si>
  <si>
    <t>RETTIFICHE DI VALORE DI ATTIVITA' FINANZIARIE</t>
  </si>
  <si>
    <t>DA0010 (D.1)  Rivalutazioni)</t>
  </si>
  <si>
    <t>Rivalutazioni</t>
  </si>
  <si>
    <t>DA0020 (D.2)  Svalutazioni)</t>
  </si>
  <si>
    <t>Svalutazioni</t>
  </si>
  <si>
    <t>Totale D)</t>
  </si>
  <si>
    <t>EZ9999 (Totale proventi e oneri straordinari (E))</t>
  </si>
  <si>
    <t>E)</t>
  </si>
  <si>
    <t>PROVENTI E ONERI STRAORDINARI</t>
  </si>
  <si>
    <t>EA0010 (E.1) Proventi straordinari)</t>
  </si>
  <si>
    <t>Proventi straordinari</t>
  </si>
  <si>
    <t>EA0020 (E.1.A) Plusvalenze)</t>
  </si>
  <si>
    <t>Plusvalenze</t>
  </si>
  <si>
    <t>EA0030 (E.1.B) Altri proventi straordinari)</t>
  </si>
  <si>
    <t>Altri proventi straordinari</t>
  </si>
  <si>
    <t>EA0260 (E.2) Oneri straordinari)</t>
  </si>
  <si>
    <t>Oneri straordinari</t>
  </si>
  <si>
    <t>EA0270 (E.2.A) Minusvalenze)</t>
  </si>
  <si>
    <t>Minusvalenze</t>
  </si>
  <si>
    <t>EA0280 (E.2.B) Altri oneri straordinari)</t>
  </si>
  <si>
    <t>Altri oneri straordinari</t>
  </si>
  <si>
    <t>Totale E)</t>
  </si>
  <si>
    <t>RISULTATO PRIMA DELLE IMPOSTE (A-B+C+D+E)</t>
  </si>
  <si>
    <t>YZ9999 (Totale imposte e tasse)</t>
  </si>
  <si>
    <t>Y)</t>
  </si>
  <si>
    <t>IMPOSTE SUL REDDITO DELL'ESERCIZIO</t>
  </si>
  <si>
    <t>YA0010 (Y.1) IRAP)</t>
  </si>
  <si>
    <t>IRAP</t>
  </si>
  <si>
    <t>YA0020 (Y.1.A) IRAP relativa a personale dipendente)</t>
  </si>
  <si>
    <t>IRAP relativa a personale dipendente</t>
  </si>
  <si>
    <t>YA0030 (Y.1.B) IRAP relativa a collaboratori e personale assimilato a lavoro dipendente)</t>
  </si>
  <si>
    <t>IRAP relativa a collaboratori e personale assimilato a lavoro dipendente</t>
  </si>
  <si>
    <t>YA0040 (Y.1.C) IRAP relativa ad attività di libera professione (intramoenia))</t>
  </si>
  <si>
    <t>IRAP relativa ad attività di libera professione (intramoenia)</t>
  </si>
  <si>
    <t>YA0050 (Y.1.D) IRAP relativa ad attività commerciale)</t>
  </si>
  <si>
    <t>IRAP relativa ad attività commerciali</t>
  </si>
  <si>
    <t>YA0060 (Y.2) IRES)</t>
  </si>
  <si>
    <t>IRES</t>
  </si>
  <si>
    <t>YA0090 (Y.3) Accantonamento a F.do Imposte (Accertamenti, condoni, ecc.))</t>
  </si>
  <si>
    <t>Accantonamento a fondo imposte (accertamenti, condoni, ecc.)</t>
  </si>
  <si>
    <t>Totale Y)</t>
  </si>
  <si>
    <t>ZZ9999 (RISULTATO DI ESERCIZIO)</t>
  </si>
  <si>
    <t>UTILE (PERDITA) DELL'ESERCIZIO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</si>
</sst>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64" formatCode="#,##0_ ;[Red]\-#,##0\ ;_(* &quot;-&quot;\ _)"/>
    <numFmt numFmtId="165" formatCode="_ * #,##0_ ;_ * \-#,##0_ ;_ * &quot;-&quot;_ ;_ @_ "/>
    <numFmt numFmtId="166" formatCode="_ * #,##0.00_ ;_ * \-#,##0.00_ ;_ * &quot;-&quot;_ ;_ @_ "/>
  </numFmts>
  <fonts count="14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4"/>
      <name val="Arial"/>
      <family val="2"/>
    </font>
    <font>
      <sz val="12"/>
      <color theme="0"/>
      <name val="Arial"/>
      <family val="2"/>
    </font>
    <font>
      <sz val="11"/>
      <color indexed="8"/>
      <name val="Calibri"/>
      <family val="2"/>
    </font>
    <font>
      <i/>
      <sz val="12"/>
      <name val="Arial"/>
      <family val="2"/>
    </font>
    <font>
      <b/>
      <u val="double"/>
      <sz val="12"/>
      <name val="Arial"/>
      <family val="2"/>
    </font>
    <font>
      <sz val="12"/>
      <color indexed="10"/>
      <name val="Arial"/>
      <family val="2"/>
    </font>
    <font>
      <b/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7">
    <xf numFmtId="0" fontId="0" fillId="0" borderId="0" xfId="0"/>
    <xf numFmtId="0" fontId="2" fillId="0" borderId="0" xfId="1" applyFont="1" applyFill="1"/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49" fontId="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/>
    </xf>
    <xf numFmtId="0" fontId="3" fillId="0" borderId="10" xfId="2" applyNumberFormat="1" applyFont="1" applyFill="1" applyBorder="1" applyAlignment="1">
      <alignment horizontal="center" vertical="center" wrapText="1"/>
    </xf>
    <xf numFmtId="0" fontId="3" fillId="0" borderId="11" xfId="2" applyNumberFormat="1" applyFont="1" applyFill="1" applyBorder="1" applyAlignment="1">
      <alignment horizontal="center" vertical="center" wrapText="1"/>
    </xf>
    <xf numFmtId="0" fontId="3" fillId="0" borderId="12" xfId="2" applyNumberFormat="1" applyFont="1" applyFill="1" applyBorder="1" applyAlignment="1">
      <alignment horizontal="center" vertical="center" wrapText="1"/>
    </xf>
    <xf numFmtId="4" fontId="3" fillId="0" borderId="13" xfId="3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vertical="center"/>
    </xf>
    <xf numFmtId="41" fontId="5" fillId="0" borderId="14" xfId="2" applyFont="1" applyFill="1" applyBorder="1" applyAlignment="1">
      <alignment horizontal="left" vertical="center"/>
    </xf>
    <xf numFmtId="41" fontId="5" fillId="0" borderId="15" xfId="2" applyFont="1" applyFill="1" applyBorder="1" applyAlignment="1">
      <alignment horizontal="left" vertical="center"/>
    </xf>
    <xf numFmtId="41" fontId="5" fillId="0" borderId="16" xfId="2" applyFont="1" applyFill="1" applyBorder="1" applyAlignment="1">
      <alignment horizontal="left" vertical="center"/>
    </xf>
    <xf numFmtId="164" fontId="5" fillId="0" borderId="17" xfId="4" applyNumberFormat="1" applyFont="1" applyFill="1" applyBorder="1" applyAlignment="1">
      <alignment horizontal="right" vertical="center"/>
    </xf>
    <xf numFmtId="43" fontId="5" fillId="0" borderId="0" xfId="1" applyNumberFormat="1" applyFont="1" applyFill="1" applyAlignment="1">
      <alignment vertical="center"/>
    </xf>
    <xf numFmtId="49" fontId="5" fillId="0" borderId="18" xfId="2" applyNumberFormat="1" applyFont="1" applyFill="1" applyBorder="1" applyAlignment="1">
      <alignment horizontal="left" vertical="center"/>
    </xf>
    <xf numFmtId="49" fontId="5" fillId="0" borderId="15" xfId="2" applyNumberFormat="1" applyFont="1" applyFill="1" applyBorder="1" applyAlignment="1">
      <alignment horizontal="right" vertical="center"/>
    </xf>
    <xf numFmtId="49" fontId="5" fillId="0" borderId="15" xfId="2" applyNumberFormat="1" applyFont="1" applyFill="1" applyBorder="1" applyAlignment="1">
      <alignment horizontal="left" vertical="center"/>
    </xf>
    <xf numFmtId="49" fontId="5" fillId="0" borderId="16" xfId="2" applyNumberFormat="1" applyFont="1" applyFill="1" applyBorder="1" applyAlignment="1">
      <alignment horizontal="left" vertical="center"/>
    </xf>
    <xf numFmtId="49" fontId="2" fillId="0" borderId="18" xfId="2" applyNumberFormat="1" applyFont="1" applyFill="1" applyBorder="1" applyAlignment="1">
      <alignment horizontal="left" vertical="center"/>
    </xf>
    <xf numFmtId="49" fontId="2" fillId="0" borderId="15" xfId="2" applyNumberFormat="1" applyFont="1" applyFill="1" applyBorder="1" applyAlignment="1">
      <alignment horizontal="right" vertical="center"/>
    </xf>
    <xf numFmtId="49" fontId="2" fillId="0" borderId="15" xfId="2" applyNumberFormat="1" applyFont="1" applyFill="1" applyBorder="1" applyAlignment="1">
      <alignment horizontal="left" vertical="center"/>
    </xf>
    <xf numFmtId="49" fontId="2" fillId="0" borderId="16" xfId="2" applyNumberFormat="1" applyFont="1" applyFill="1" applyBorder="1" applyAlignment="1">
      <alignment horizontal="left" vertical="center"/>
    </xf>
    <xf numFmtId="164" fontId="2" fillId="0" borderId="17" xfId="4" applyNumberFormat="1" applyFont="1" applyFill="1" applyBorder="1" applyAlignment="1">
      <alignment horizontal="right" vertical="center"/>
    </xf>
    <xf numFmtId="49" fontId="10" fillId="0" borderId="15" xfId="2" applyNumberFormat="1" applyFont="1" applyFill="1" applyBorder="1" applyAlignment="1">
      <alignment horizontal="left" vertical="center"/>
    </xf>
    <xf numFmtId="49" fontId="10" fillId="0" borderId="16" xfId="2" applyNumberFormat="1" applyFont="1" applyFill="1" applyBorder="1" applyAlignment="1">
      <alignment horizontal="left" vertical="center"/>
    </xf>
    <xf numFmtId="49" fontId="2" fillId="0" borderId="0" xfId="2" applyNumberFormat="1" applyFont="1" applyFill="1" applyBorder="1" applyAlignment="1">
      <alignment horizontal="right" vertical="center"/>
    </xf>
    <xf numFmtId="49" fontId="2" fillId="0" borderId="0" xfId="2" applyNumberFormat="1" applyFont="1" applyFill="1" applyBorder="1" applyAlignment="1">
      <alignment horizontal="left" vertical="center"/>
    </xf>
    <xf numFmtId="49" fontId="10" fillId="0" borderId="0" xfId="2" applyNumberFormat="1" applyFont="1" applyFill="1" applyBorder="1" applyAlignment="1">
      <alignment horizontal="left" vertical="center"/>
    </xf>
    <xf numFmtId="49" fontId="10" fillId="0" borderId="19" xfId="2" applyNumberFormat="1" applyFont="1" applyFill="1" applyBorder="1" applyAlignment="1">
      <alignment horizontal="left" vertical="center"/>
    </xf>
    <xf numFmtId="49" fontId="2" fillId="0" borderId="16" xfId="1" applyNumberFormat="1" applyFont="1" applyFill="1" applyBorder="1" applyAlignment="1">
      <alignment horizontal="left" vertical="center"/>
    </xf>
    <xf numFmtId="49" fontId="5" fillId="0" borderId="18" xfId="1" applyNumberFormat="1" applyFont="1" applyFill="1" applyBorder="1" applyAlignment="1">
      <alignment horizontal="center" vertical="center"/>
    </xf>
    <xf numFmtId="49" fontId="5" fillId="0" borderId="0" xfId="2" applyNumberFormat="1" applyFont="1" applyFill="1" applyBorder="1" applyAlignment="1">
      <alignment horizontal="right" vertical="center"/>
    </xf>
    <xf numFmtId="49" fontId="5" fillId="0" borderId="0" xfId="2" applyNumberFormat="1" applyFont="1" applyFill="1" applyBorder="1" applyAlignment="1">
      <alignment horizontal="left" vertical="center"/>
    </xf>
    <xf numFmtId="49" fontId="5" fillId="0" borderId="19" xfId="2" applyNumberFormat="1" applyFont="1" applyFill="1" applyBorder="1" applyAlignment="1">
      <alignment horizontal="left" vertical="center"/>
    </xf>
    <xf numFmtId="49" fontId="2" fillId="0" borderId="19" xfId="2" applyNumberFormat="1" applyFont="1" applyFill="1" applyBorder="1" applyAlignment="1">
      <alignment horizontal="left" vertical="center"/>
    </xf>
    <xf numFmtId="49" fontId="2" fillId="0" borderId="2" xfId="2" applyNumberFormat="1" applyFont="1" applyFill="1" applyBorder="1" applyAlignment="1">
      <alignment horizontal="right" vertical="center"/>
    </xf>
    <xf numFmtId="49" fontId="2" fillId="0" borderId="2" xfId="2" applyNumberFormat="1" applyFont="1" applyFill="1" applyBorder="1" applyAlignment="1">
      <alignment horizontal="left" vertical="center"/>
    </xf>
    <xf numFmtId="49" fontId="2" fillId="0" borderId="2" xfId="2" applyNumberFormat="1" applyFont="1" applyFill="1" applyBorder="1" applyAlignment="1">
      <alignment horizontal="right" vertical="center"/>
    </xf>
    <xf numFmtId="49" fontId="2" fillId="0" borderId="2" xfId="2" applyNumberFormat="1" applyFont="1" applyFill="1" applyBorder="1" applyAlignment="1">
      <alignment horizontal="left" vertical="center"/>
    </xf>
    <xf numFmtId="49" fontId="2" fillId="0" borderId="3" xfId="2" applyNumberFormat="1" applyFont="1" applyFill="1" applyBorder="1" applyAlignment="1">
      <alignment horizontal="left" vertical="center"/>
    </xf>
    <xf numFmtId="164" fontId="2" fillId="0" borderId="17" xfId="4" applyNumberFormat="1" applyFont="1" applyFill="1" applyBorder="1" applyAlignment="1">
      <alignment horizontal="right" vertical="center"/>
    </xf>
    <xf numFmtId="49" fontId="2" fillId="0" borderId="0" xfId="2" applyNumberFormat="1" applyFont="1" applyFill="1" applyBorder="1" applyAlignment="1">
      <alignment horizontal="right" vertical="center"/>
    </xf>
    <xf numFmtId="49" fontId="2" fillId="0" borderId="0" xfId="2" applyNumberFormat="1" applyFont="1" applyFill="1" applyBorder="1" applyAlignment="1">
      <alignment horizontal="left" vertical="center"/>
    </xf>
    <xf numFmtId="49" fontId="2" fillId="0" borderId="19" xfId="2" applyNumberFormat="1" applyFont="1" applyFill="1" applyBorder="1" applyAlignment="1">
      <alignment horizontal="left" vertical="center"/>
    </xf>
    <xf numFmtId="164" fontId="2" fillId="0" borderId="20" xfId="4" applyNumberFormat="1" applyFont="1" applyFill="1" applyBorder="1" applyAlignment="1">
      <alignment horizontal="right" vertical="center"/>
    </xf>
    <xf numFmtId="49" fontId="2" fillId="0" borderId="21" xfId="2" applyNumberFormat="1" applyFont="1" applyFill="1" applyBorder="1" applyAlignment="1">
      <alignment horizontal="right" vertical="center"/>
    </xf>
    <xf numFmtId="49" fontId="2" fillId="0" borderId="21" xfId="2" applyNumberFormat="1" applyFont="1" applyFill="1" applyBorder="1" applyAlignment="1">
      <alignment horizontal="left" vertical="center"/>
    </xf>
    <xf numFmtId="49" fontId="2" fillId="0" borderId="21" xfId="2" applyNumberFormat="1" applyFont="1" applyFill="1" applyBorder="1" applyAlignment="1">
      <alignment horizontal="right" vertical="center"/>
    </xf>
    <xf numFmtId="49" fontId="2" fillId="0" borderId="21" xfId="2" applyNumberFormat="1" applyFont="1" applyFill="1" applyBorder="1" applyAlignment="1">
      <alignment horizontal="left" vertical="center"/>
    </xf>
    <xf numFmtId="49" fontId="2" fillId="0" borderId="22" xfId="2" applyNumberFormat="1" applyFont="1" applyFill="1" applyBorder="1" applyAlignment="1">
      <alignment horizontal="left" vertical="center"/>
    </xf>
    <xf numFmtId="164" fontId="2" fillId="0" borderId="23" xfId="4" applyNumberFormat="1" applyFont="1" applyFill="1" applyBorder="1" applyAlignment="1">
      <alignment horizontal="right" vertical="center"/>
    </xf>
    <xf numFmtId="49" fontId="5" fillId="0" borderId="15" xfId="2" applyNumberFormat="1" applyFont="1" applyFill="1" applyBorder="1" applyAlignment="1">
      <alignment vertical="center"/>
    </xf>
    <xf numFmtId="49" fontId="5" fillId="0" borderId="15" xfId="2" applyNumberFormat="1" applyFont="1" applyFill="1" applyBorder="1" applyAlignment="1">
      <alignment vertical="center" wrapText="1"/>
    </xf>
    <xf numFmtId="49" fontId="5" fillId="0" borderId="16" xfId="2" applyNumberFormat="1" applyFont="1" applyFill="1" applyBorder="1" applyAlignment="1">
      <alignment vertical="center" wrapText="1"/>
    </xf>
    <xf numFmtId="49" fontId="5" fillId="2" borderId="14" xfId="1" applyNumberFormat="1" applyFont="1" applyFill="1" applyBorder="1" applyAlignment="1">
      <alignment horizontal="center" vertical="center"/>
    </xf>
    <xf numFmtId="49" fontId="5" fillId="2" borderId="15" xfId="2" applyNumberFormat="1" applyFont="1" applyFill="1" applyBorder="1" applyAlignment="1">
      <alignment horizontal="left" vertical="center"/>
    </xf>
    <xf numFmtId="49" fontId="5" fillId="2" borderId="16" xfId="2" applyNumberFormat="1" applyFont="1" applyFill="1" applyBorder="1" applyAlignment="1">
      <alignment horizontal="left" vertical="center"/>
    </xf>
    <xf numFmtId="164" fontId="5" fillId="2" borderId="24" xfId="4" applyNumberFormat="1" applyFont="1" applyFill="1" applyBorder="1" applyAlignment="1">
      <alignment horizontal="right" vertical="center"/>
    </xf>
    <xf numFmtId="49" fontId="2" fillId="0" borderId="18" xfId="1" applyNumberFormat="1" applyFont="1" applyFill="1" applyBorder="1" applyAlignment="1">
      <alignment horizontal="center" vertical="center"/>
    </xf>
    <xf numFmtId="164" fontId="2" fillId="0" borderId="20" xfId="4" applyNumberFormat="1" applyFont="1" applyFill="1" applyBorder="1" applyAlignment="1">
      <alignment horizontal="right" vertical="center"/>
    </xf>
    <xf numFmtId="49" fontId="5" fillId="0" borderId="14" xfId="2" applyNumberFormat="1" applyFont="1" applyFill="1" applyBorder="1" applyAlignment="1">
      <alignment horizontal="left" vertical="center"/>
    </xf>
    <xf numFmtId="49" fontId="5" fillId="0" borderId="15" xfId="1" applyNumberFormat="1" applyFont="1" applyFill="1" applyBorder="1" applyAlignment="1">
      <alignment horizontal="left" vertical="center"/>
    </xf>
    <xf numFmtId="49" fontId="5" fillId="0" borderId="15" xfId="1" applyNumberFormat="1" applyFont="1" applyFill="1" applyBorder="1" applyAlignment="1">
      <alignment horizontal="center" vertical="center"/>
    </xf>
    <xf numFmtId="49" fontId="5" fillId="0" borderId="16" xfId="1" applyNumberFormat="1" applyFont="1" applyFill="1" applyBorder="1" applyAlignment="1">
      <alignment horizontal="center" vertical="center"/>
    </xf>
    <xf numFmtId="164" fontId="5" fillId="0" borderId="24" xfId="4" applyNumberFormat="1" applyFont="1" applyFill="1" applyBorder="1" applyAlignment="1">
      <alignment horizontal="right" vertical="center"/>
    </xf>
    <xf numFmtId="49" fontId="5" fillId="0" borderId="0" xfId="2" applyNumberFormat="1" applyFont="1" applyFill="1" applyBorder="1" applyAlignment="1">
      <alignment horizontal="center" vertical="center"/>
    </xf>
    <xf numFmtId="164" fontId="2" fillId="0" borderId="24" xfId="4" applyNumberFormat="1" applyFont="1" applyFill="1" applyBorder="1" applyAlignment="1">
      <alignment horizontal="right" vertical="center"/>
    </xf>
    <xf numFmtId="49" fontId="5" fillId="0" borderId="15" xfId="2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/>
    </xf>
    <xf numFmtId="49" fontId="2" fillId="0" borderId="15" xfId="1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right" vertical="center"/>
    </xf>
    <xf numFmtId="49" fontId="2" fillId="0" borderId="0" xfId="1" applyNumberFormat="1" applyFont="1" applyFill="1" applyBorder="1" applyAlignment="1">
      <alignment horizontal="left" vertical="center"/>
    </xf>
    <xf numFmtId="49" fontId="2" fillId="0" borderId="19" xfId="1" applyNumberFormat="1" applyFont="1" applyFill="1" applyBorder="1" applyAlignment="1">
      <alignment horizontal="left" vertical="center"/>
    </xf>
    <xf numFmtId="49" fontId="2" fillId="0" borderId="15" xfId="1" applyNumberFormat="1" applyFont="1" applyFill="1" applyBorder="1" applyAlignment="1">
      <alignment horizontal="right" vertical="center"/>
    </xf>
    <xf numFmtId="49" fontId="2" fillId="0" borderId="15" xfId="1" applyNumberFormat="1" applyFont="1" applyFill="1" applyBorder="1" applyAlignment="1">
      <alignment horizontal="left" vertical="center"/>
    </xf>
    <xf numFmtId="49" fontId="11" fillId="0" borderId="15" xfId="1" applyNumberFormat="1" applyFont="1" applyFill="1" applyBorder="1" applyAlignment="1">
      <alignment horizontal="center" vertical="center"/>
    </xf>
    <xf numFmtId="49" fontId="11" fillId="0" borderId="15" xfId="1" applyNumberFormat="1" applyFont="1" applyFill="1" applyBorder="1" applyAlignment="1">
      <alignment vertical="center"/>
    </xf>
    <xf numFmtId="49" fontId="11" fillId="0" borderId="16" xfId="1" applyNumberFormat="1" applyFont="1" applyFill="1" applyBorder="1" applyAlignment="1">
      <alignment vertical="center"/>
    </xf>
    <xf numFmtId="49" fontId="11" fillId="0" borderId="19" xfId="1" applyNumberFormat="1" applyFont="1" applyFill="1" applyBorder="1" applyAlignment="1">
      <alignment vertical="center"/>
    </xf>
    <xf numFmtId="49" fontId="11" fillId="0" borderId="15" xfId="2" applyNumberFormat="1" applyFont="1" applyFill="1" applyBorder="1" applyAlignment="1">
      <alignment horizontal="right" vertical="center"/>
    </xf>
    <xf numFmtId="49" fontId="11" fillId="0" borderId="0" xfId="2" applyNumberFormat="1" applyFont="1" applyFill="1" applyBorder="1" applyAlignment="1">
      <alignment horizontal="right" vertical="center"/>
    </xf>
    <xf numFmtId="49" fontId="5" fillId="0" borderId="15" xfId="1" applyNumberFormat="1" applyFont="1" applyFill="1" applyBorder="1" applyAlignment="1">
      <alignment vertical="center"/>
    </xf>
    <xf numFmtId="49" fontId="2" fillId="0" borderId="15" xfId="1" applyNumberFormat="1" applyFont="1" applyFill="1" applyBorder="1" applyAlignment="1">
      <alignment vertical="center"/>
    </xf>
    <xf numFmtId="49" fontId="5" fillId="0" borderId="16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49" fontId="11" fillId="0" borderId="0" xfId="1" applyNumberFormat="1" applyFont="1" applyFill="1" applyBorder="1" applyAlignment="1">
      <alignment vertical="center"/>
    </xf>
    <xf numFmtId="49" fontId="2" fillId="0" borderId="0" xfId="1" applyNumberFormat="1" applyFont="1" applyFill="1" applyBorder="1" applyAlignment="1">
      <alignment vertical="center"/>
    </xf>
    <xf numFmtId="49" fontId="2" fillId="0" borderId="19" xfId="1" applyNumberFormat="1" applyFont="1" applyFill="1" applyBorder="1" applyAlignment="1">
      <alignment vertical="center"/>
    </xf>
    <xf numFmtId="49" fontId="2" fillId="0" borderId="16" xfId="1" applyNumberFormat="1" applyFont="1" applyFill="1" applyBorder="1" applyAlignment="1">
      <alignment vertical="center"/>
    </xf>
    <xf numFmtId="49" fontId="2" fillId="0" borderId="2" xfId="1" applyNumberFormat="1" applyFont="1" applyFill="1" applyBorder="1" applyAlignment="1">
      <alignment vertical="center"/>
    </xf>
    <xf numFmtId="49" fontId="2" fillId="0" borderId="2" xfId="2" applyNumberFormat="1" applyFont="1" applyFill="1" applyBorder="1" applyAlignment="1">
      <alignment horizontal="center" vertical="center"/>
    </xf>
    <xf numFmtId="49" fontId="2" fillId="0" borderId="0" xfId="2" applyNumberFormat="1" applyFont="1" applyFill="1" applyBorder="1" applyAlignment="1">
      <alignment horizontal="center" vertical="center"/>
    </xf>
    <xf numFmtId="49" fontId="2" fillId="0" borderId="21" xfId="1" applyNumberFormat="1" applyFont="1" applyFill="1" applyBorder="1" applyAlignment="1">
      <alignment vertical="center"/>
    </xf>
    <xf numFmtId="49" fontId="2" fillId="0" borderId="21" xfId="2" applyNumberFormat="1" applyFont="1" applyFill="1" applyBorder="1" applyAlignment="1">
      <alignment horizontal="center" vertical="center"/>
    </xf>
    <xf numFmtId="49" fontId="11" fillId="0" borderId="15" xfId="1" applyNumberFormat="1" applyFont="1" applyFill="1" applyBorder="1" applyAlignment="1">
      <alignment horizontal="left" vertical="center"/>
    </xf>
    <xf numFmtId="49" fontId="5" fillId="0" borderId="0" xfId="1" applyNumberFormat="1" applyFont="1" applyFill="1" applyBorder="1" applyAlignment="1">
      <alignment horizontal="center" vertical="center"/>
    </xf>
    <xf numFmtId="49" fontId="5" fillId="0" borderId="19" xfId="1" applyNumberFormat="1" applyFont="1" applyFill="1" applyBorder="1" applyAlignment="1">
      <alignment vertical="center"/>
    </xf>
    <xf numFmtId="49" fontId="5" fillId="0" borderId="2" xfId="2" applyNumberFormat="1" applyFont="1" applyFill="1" applyBorder="1" applyAlignment="1">
      <alignment horizontal="right" vertical="center"/>
    </xf>
    <xf numFmtId="49" fontId="5" fillId="0" borderId="2" xfId="1" applyNumberFormat="1" applyFont="1" applyFill="1" applyBorder="1" applyAlignment="1">
      <alignment vertical="center"/>
    </xf>
    <xf numFmtId="49" fontId="5" fillId="0" borderId="21" xfId="2" applyNumberFormat="1" applyFont="1" applyFill="1" applyBorder="1" applyAlignment="1">
      <alignment horizontal="right" vertical="center"/>
    </xf>
    <xf numFmtId="49" fontId="5" fillId="0" borderId="21" xfId="1" applyNumberFormat="1" applyFont="1" applyFill="1" applyBorder="1" applyAlignment="1">
      <alignment vertical="center"/>
    </xf>
    <xf numFmtId="49" fontId="2" fillId="0" borderId="18" xfId="1" applyNumberFormat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center"/>
    </xf>
    <xf numFmtId="49" fontId="13" fillId="3" borderId="25" xfId="2" applyNumberFormat="1" applyFont="1" applyFill="1" applyBorder="1" applyAlignment="1">
      <alignment horizontal="left" vertical="center"/>
    </xf>
    <xf numFmtId="49" fontId="5" fillId="3" borderId="26" xfId="2" applyNumberFormat="1" applyFont="1" applyFill="1" applyBorder="1" applyAlignment="1">
      <alignment horizontal="left" vertical="center"/>
    </xf>
    <xf numFmtId="49" fontId="5" fillId="3" borderId="27" xfId="2" applyNumberFormat="1" applyFont="1" applyFill="1" applyBorder="1" applyAlignment="1">
      <alignment horizontal="left" vertical="center"/>
    </xf>
    <xf numFmtId="164" fontId="5" fillId="3" borderId="28" xfId="4" applyNumberFormat="1" applyFont="1" applyFill="1" applyBorder="1" applyAlignment="1">
      <alignment horizontal="right" vertical="center"/>
    </xf>
    <xf numFmtId="49" fontId="5" fillId="0" borderId="29" xfId="1" applyNumberFormat="1" applyFont="1" applyFill="1" applyBorder="1" applyAlignment="1">
      <alignment horizontal="center" vertical="center"/>
    </xf>
    <xf numFmtId="49" fontId="5" fillId="0" borderId="29" xfId="1" applyNumberFormat="1" applyFont="1" applyFill="1" applyBorder="1" applyAlignment="1">
      <alignment horizontal="left" vertical="center"/>
    </xf>
    <xf numFmtId="49" fontId="5" fillId="0" borderId="29" xfId="1" applyNumberFormat="1" applyFont="1" applyFill="1" applyBorder="1" applyAlignment="1">
      <alignment vertical="center"/>
    </xf>
    <xf numFmtId="49" fontId="5" fillId="0" borderId="30" xfId="1" applyNumberFormat="1" applyFont="1" applyFill="1" applyBorder="1" applyAlignment="1">
      <alignment vertical="center"/>
    </xf>
    <xf numFmtId="164" fontId="5" fillId="0" borderId="31" xfId="4" applyNumberFormat="1" applyFont="1" applyFill="1" applyBorder="1" applyAlignment="1">
      <alignment horizontal="right" vertical="center"/>
    </xf>
    <xf numFmtId="49" fontId="5" fillId="0" borderId="0" xfId="2" applyNumberFormat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left" vertical="center"/>
    </xf>
    <xf numFmtId="49" fontId="5" fillId="0" borderId="19" xfId="1" applyNumberFormat="1" applyFont="1" applyFill="1" applyBorder="1" applyAlignment="1">
      <alignment horizontal="left" vertical="center"/>
    </xf>
    <xf numFmtId="164" fontId="5" fillId="0" borderId="17" xfId="4" applyNumberFormat="1" applyFont="1" applyFill="1" applyBorder="1" applyAlignment="1">
      <alignment horizontal="right" vertical="center"/>
    </xf>
    <xf numFmtId="164" fontId="5" fillId="0" borderId="23" xfId="4" applyNumberFormat="1" applyFont="1" applyFill="1" applyBorder="1" applyAlignment="1">
      <alignment horizontal="right" vertical="center"/>
    </xf>
    <xf numFmtId="49" fontId="5" fillId="0" borderId="2" xfId="2" applyNumberFormat="1" applyFont="1" applyFill="1" applyBorder="1" applyAlignment="1">
      <alignment horizontal="center" vertical="center"/>
    </xf>
    <xf numFmtId="49" fontId="5" fillId="0" borderId="2" xfId="1" applyNumberFormat="1" applyFont="1" applyFill="1" applyBorder="1" applyAlignment="1">
      <alignment horizontal="left" vertical="center"/>
    </xf>
    <xf numFmtId="49" fontId="5" fillId="0" borderId="3" xfId="1" applyNumberFormat="1" applyFont="1" applyFill="1" applyBorder="1" applyAlignment="1">
      <alignment horizontal="left" vertical="center"/>
    </xf>
    <xf numFmtId="49" fontId="5" fillId="0" borderId="21" xfId="2" applyNumberFormat="1" applyFont="1" applyFill="1" applyBorder="1" applyAlignment="1">
      <alignment horizontal="center" vertical="center"/>
    </xf>
    <xf numFmtId="49" fontId="5" fillId="0" borderId="21" xfId="1" applyNumberFormat="1" applyFont="1" applyFill="1" applyBorder="1" applyAlignment="1">
      <alignment horizontal="left" vertical="center"/>
    </xf>
    <xf numFmtId="49" fontId="5" fillId="0" borderId="22" xfId="1" applyNumberFormat="1" applyFont="1" applyFill="1" applyBorder="1" applyAlignment="1">
      <alignment horizontal="left" vertical="center"/>
    </xf>
    <xf numFmtId="49" fontId="5" fillId="0" borderId="0" xfId="1" applyNumberFormat="1" applyFont="1" applyFill="1" applyBorder="1" applyAlignment="1">
      <alignment horizontal="left" vertical="center"/>
    </xf>
    <xf numFmtId="49" fontId="5" fillId="0" borderId="32" xfId="1" applyNumberFormat="1" applyFont="1" applyFill="1" applyBorder="1" applyAlignment="1">
      <alignment horizontal="center" vertical="center"/>
    </xf>
    <xf numFmtId="49" fontId="5" fillId="0" borderId="33" xfId="1" applyNumberFormat="1" applyFont="1" applyFill="1" applyBorder="1" applyAlignment="1">
      <alignment horizontal="center" vertical="center"/>
    </xf>
    <xf numFmtId="49" fontId="2" fillId="0" borderId="33" xfId="1" applyNumberFormat="1" applyFont="1" applyFill="1" applyBorder="1" applyAlignment="1">
      <alignment horizontal="center" vertical="center"/>
    </xf>
    <xf numFmtId="49" fontId="2" fillId="0" borderId="33" xfId="1" applyNumberFormat="1" applyFont="1" applyFill="1" applyBorder="1" applyAlignment="1">
      <alignment vertical="center"/>
    </xf>
    <xf numFmtId="49" fontId="2" fillId="0" borderId="34" xfId="1" applyNumberFormat="1" applyFont="1" applyFill="1" applyBorder="1" applyAlignment="1">
      <alignment vertical="center"/>
    </xf>
    <xf numFmtId="164" fontId="2" fillId="0" borderId="35" xfId="4" applyNumberFormat="1" applyFont="1" applyFill="1" applyBorder="1" applyAlignment="1">
      <alignment horizontal="right" vertical="center"/>
    </xf>
    <xf numFmtId="165" fontId="2" fillId="0" borderId="0" xfId="5" applyNumberFormat="1" applyFont="1" applyFill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49" fontId="2" fillId="0" borderId="0" xfId="1" applyNumberFormat="1" applyFont="1" applyFill="1" applyBorder="1"/>
    <xf numFmtId="166" fontId="2" fillId="0" borderId="0" xfId="5" applyNumberFormat="1" applyFont="1" applyFill="1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/>
  </cellXfs>
  <cellStyles count="6">
    <cellStyle name="Comma [0]_Marilù (v.0.5) 2" xfId="2"/>
    <cellStyle name="Migliaia [0]_Asl 6_Raccordo MONISANIT al 31 dicembre 2007 (v. FINALE del 30.05.2008)" xfId="3"/>
    <cellStyle name="Migliaia [0]_Asl 6_Raccordo MONISANIT al 31 dicembre 2007 (v. FINALE del 30.05.2008) 2" xfId="5"/>
    <cellStyle name="Migliaia 2" xfId="4"/>
    <cellStyle name="Normale" xfId="0" builtinId="0"/>
    <cellStyle name="Normale_Asl 6_Raccordo MONISANIT al 31 dicembre 2007 (v. FINALE del 30.05.2008)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ventivo%202014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AS Solutions Worksheet Hidden"/>
      <sheetName val="CE-118"/>
      <sheetName val="CE_schema_DPCM"/>
    </sheetNames>
    <sheetDataSet>
      <sheetData sheetId="0"/>
      <sheetData sheetId="1">
        <row r="5">
          <cell r="B5" t="str">
            <v>Istituto Oncologico Veneto</v>
          </cell>
        </row>
        <row r="6">
          <cell r="B6" t="str">
            <v>2014</v>
          </cell>
        </row>
        <row r="7">
          <cell r="A7" t="str">
            <v/>
          </cell>
          <cell r="B7" t="str">
            <v>Sanitario</v>
          </cell>
        </row>
        <row r="8">
          <cell r="A8" t="str">
            <v>ZZ9999 (RISULTATO DI ESERCIZIO)</v>
          </cell>
          <cell r="B8">
            <v>0</v>
          </cell>
        </row>
        <row r="9">
          <cell r="A9" t="str">
            <v>XA0000 (Risultato prima delle imposte (A - B +/- C +/- D +/- E))</v>
          </cell>
          <cell r="B9">
            <v>1656060.01</v>
          </cell>
        </row>
        <row r="10">
          <cell r="A10" t="str">
            <v>AZ9999 (Totale valore della produzione (A))</v>
          </cell>
          <cell r="B10">
            <v>79062168.5</v>
          </cell>
        </row>
        <row r="11">
          <cell r="A11" t="str">
            <v>AA0010 (A.1)  Contributi in c/esercizio)</v>
          </cell>
          <cell r="B11">
            <v>8723547.9800000004</v>
          </cell>
        </row>
        <row r="12">
          <cell r="A12" t="str">
            <v>AA0020 (A.1.A)  Contributi da Regione o Prov. Aut. per quota F.S. regionale)</v>
          </cell>
          <cell r="B12">
            <v>5808521</v>
          </cell>
        </row>
        <row r="13">
          <cell r="A13" t="str">
            <v>AA0030 (A.1.A.1)  da Regione o Prov. Aut. per quota F.S. regionale indistinto)</v>
          </cell>
          <cell r="B13">
            <v>5808521</v>
          </cell>
        </row>
        <row r="14">
          <cell r="A14" t="str">
            <v>AA0031 (A.1.A.1.1)  da Regione o Prov. Aut. per quota F.S.R. a titolo di indistinta - quota capitaria)</v>
          </cell>
          <cell r="B14">
            <v>0</v>
          </cell>
        </row>
        <row r="15">
          <cell r="A15" t="str">
            <v>AA0032 (A.1.A.1.2)  da Regione o Prov. Aut. per quota F.S.R. a titolo di indistinta - finanziamento a funzione)</v>
          </cell>
          <cell r="B15">
            <v>0</v>
          </cell>
        </row>
        <row r="16">
          <cell r="A16" t="str">
            <v>AA0033 (A.1.A.1.3)  da Regione o Prov. Aut. per quota F.S.R. a titolo di indistinta - fondo investimenti)</v>
          </cell>
          <cell r="B16">
            <v>0</v>
          </cell>
        </row>
        <row r="17">
          <cell r="A17" t="str">
            <v>AA0034 (A.1.A.1.4)  da Regione o Prov. Aut. per quota F.S.R. a titolo di indistinta - finanziamenti aggiuntivi - piani di rientro - riduzione disequilibrio)</v>
          </cell>
          <cell r="B17">
            <v>0</v>
          </cell>
        </row>
        <row r="18">
          <cell r="A18" t="str">
            <v>AA0035 (A.1.A.1.5)  da Regione o Prov. Aut. per quota F.S.R. a titolo di indistinta - altro)</v>
          </cell>
          <cell r="B18">
            <v>0</v>
          </cell>
        </row>
        <row r="19">
          <cell r="A19" t="str">
            <v>AA0036 (A.1.A.1.6)  da Regione o Prov. Aut. per quota F.S.R. a titolo di vincolati regionali)</v>
          </cell>
          <cell r="B19">
            <v>0</v>
          </cell>
        </row>
        <row r="20">
          <cell r="A20" t="str">
            <v>AA0040 (A.1.A.2)  da Regione o Prov. Aut. per quota F.S. regionale vincolato)</v>
          </cell>
          <cell r="B20">
            <v>0</v>
          </cell>
        </row>
        <row r="21">
          <cell r="A21" t="str">
            <v>AA0050 (A.1.B)  Contributi c/esercizio (extra fondo))</v>
          </cell>
          <cell r="B21">
            <v>460000</v>
          </cell>
        </row>
        <row r="22">
          <cell r="A22" t="str">
            <v>AA0060 (A.1.B.1)  da Regione o Prov. Aut. (extra fondo))</v>
          </cell>
          <cell r="B22">
            <v>0</v>
          </cell>
        </row>
        <row r="23">
          <cell r="A23" t="str">
            <v>AA0070 (A.1.B.1.1)  Contributi da Regione o Prov. Aut. (extra fondo) vincolati)</v>
          </cell>
          <cell r="B23">
            <v>0</v>
          </cell>
        </row>
        <row r="24">
          <cell r="A24" t="str">
            <v>AA0080 (A.1.B.1.2)  Contributi da Regione o Prov. Aut. (extra fondo) - Risorse aggiuntive da bilancio regionale a titolo di copertura LEA)</v>
          </cell>
          <cell r="B24">
            <v>0</v>
          </cell>
        </row>
        <row r="25">
          <cell r="A25" t="str">
            <v>AA0090 (A.1.B.1.3)  Contributi da Regione o Prov. Aut. (extra fondo) - Risorse aggiuntive da bilancio regionale a titolo di copertura extra LEA)</v>
          </cell>
          <cell r="B25">
            <v>0</v>
          </cell>
        </row>
        <row r="26">
          <cell r="A26" t="str">
            <v>AA0100 (A.1.B.1.4)  Contributi da Regione o Prov. Aut. (extra fondo) - Altro)</v>
          </cell>
          <cell r="B26">
            <v>0</v>
          </cell>
        </row>
        <row r="27">
          <cell r="A27" t="str">
            <v>AA0110 (A.1.B.2)  Contributi da Aziende sanitarie pubbliche della Regione o Prov. Aut. (extra fondo))</v>
          </cell>
          <cell r="B27">
            <v>460000</v>
          </cell>
        </row>
        <row r="28">
          <cell r="A28" t="str">
            <v>AA0120 (A.1.B.2.1)  Contributi da Aziende sanitarie pubbliche della Regione o Prov. Aut. (extra fondo) vincolati)</v>
          </cell>
          <cell r="B28">
            <v>460000</v>
          </cell>
        </row>
        <row r="29">
          <cell r="A29" t="str">
            <v>AA0130 (A.1.B.2.2)  Contributi da Aziende sanitarie pubbliche della Regione o Prov. Aut. (extra fondo) altro)</v>
          </cell>
          <cell r="B29">
            <v>0</v>
          </cell>
        </row>
        <row r="30">
          <cell r="A30" t="str">
            <v>AA0140 (A.1.B.3)  Contributi da altri soggetti pubblici (extra fondo))</v>
          </cell>
          <cell r="B30">
            <v>0</v>
          </cell>
        </row>
        <row r="31">
          <cell r="A31" t="str">
            <v>AA0150 (A.1.B.3.1)  Contributi da altri soggetti pubblici (extra fondo) vincolati)</v>
          </cell>
          <cell r="B31">
            <v>0</v>
          </cell>
        </row>
        <row r="32">
          <cell r="A32" t="str">
            <v>AA0160 (A.1.B.3.2)  Contributi da altri soggetti pubblici (extra fondo) L. 210/92)</v>
          </cell>
          <cell r="B32">
            <v>0</v>
          </cell>
        </row>
        <row r="33">
          <cell r="A33" t="str">
            <v>AA0170 (A.1.B.3.3)  Contributi da altri soggetti pubblici (extra fondo) altro)</v>
          </cell>
          <cell r="B33">
            <v>0</v>
          </cell>
        </row>
        <row r="34">
          <cell r="A34" t="str">
            <v>AA0180 (A.1.C)  Contributi c/esercizio per ricerca)</v>
          </cell>
          <cell r="B34">
            <v>2455026.98</v>
          </cell>
        </row>
        <row r="35">
          <cell r="A35" t="str">
            <v>AA0190 (A.1.C.1)  Contributi da Ministero della Salute per ricerca corrente)</v>
          </cell>
          <cell r="B35">
            <v>1655026.98</v>
          </cell>
        </row>
        <row r="36">
          <cell r="A36" t="str">
            <v>AA0200 (A.1.C.2)  Contributi da Ministero della Salute per ricerca finalizzata)</v>
          </cell>
          <cell r="B36">
            <v>0</v>
          </cell>
        </row>
        <row r="37">
          <cell r="A37" t="str">
            <v>AA0210 (A.1.C.3)  Contributi da Regione ed altri soggetti pubblici per ricerca)</v>
          </cell>
          <cell r="B37">
            <v>800000</v>
          </cell>
        </row>
        <row r="38">
          <cell r="A38" t="str">
            <v>AA0220 (A.1.C.4)  Contributi da privati per ricerca)</v>
          </cell>
          <cell r="B38">
            <v>0</v>
          </cell>
        </row>
        <row r="39">
          <cell r="A39" t="str">
            <v>AA0230 (A.1.D)  Contributi c/esercizio da privati)</v>
          </cell>
          <cell r="B39">
            <v>0</v>
          </cell>
        </row>
        <row r="40">
          <cell r="A40" t="str">
            <v>AA0240 (A.2)  Rettifica contributi c/esercizio per destinazione ad investimenti)</v>
          </cell>
          <cell r="B40">
            <v>-1053032.07</v>
          </cell>
        </row>
        <row r="41">
          <cell r="A41" t="str">
            <v>AA0250 (A.2.A)  Rettifica contributi in c/esercizio per destinazione ad investimenti - da Regione o Prov. Aut. per quota F.S. regionale)</v>
          </cell>
          <cell r="B41">
            <v>-1053032.07</v>
          </cell>
        </row>
        <row r="42">
          <cell r="A42" t="str">
            <v>AA0260 (A.2.B)  Rettifica contributi in c/esercizio per destinazione ad investimenti - altri contributi)</v>
          </cell>
          <cell r="B42">
            <v>0</v>
          </cell>
        </row>
        <row r="43">
          <cell r="A43" t="str">
            <v>AA0270 (A.3) Utilizzo fondi per quote inutilizzate contributi vincolati di esercizi precedenti)</v>
          </cell>
          <cell r="B43">
            <v>3035000</v>
          </cell>
        </row>
        <row r="44">
          <cell r="A44" t="str">
            <v>AA0280 (A.3.A)  Utilizzo fondi per quote inutilizzate contributi di esercizi precedenti da Regione o Prov. Aut. per quota F.S. regionale vincolato)</v>
          </cell>
          <cell r="B44">
            <v>150000</v>
          </cell>
        </row>
        <row r="45">
          <cell r="A45" t="str">
            <v>AA0290 (A.3.B) Utilizzo fondi per quote inutilizzate contributi di esercizi precedenti da soggetti pubblici (extra fondo) vincolati)</v>
          </cell>
          <cell r="B45">
            <v>45000</v>
          </cell>
        </row>
        <row r="46">
          <cell r="A46" t="str">
            <v>AA0300 (A.3.C)  Utilizzo fondi per quote inutilizzate contributi di esercizi precedenti per ricerca)</v>
          </cell>
          <cell r="B46">
            <v>1840000</v>
          </cell>
        </row>
        <row r="47">
          <cell r="A47" t="str">
            <v>AA0310 (A.3.D) Utilizzo fondi per quote inutilizzate contributi vincolati di esercizi precedenti da privati)</v>
          </cell>
          <cell r="B47">
            <v>1000000</v>
          </cell>
        </row>
        <row r="48">
          <cell r="A48" t="str">
            <v>AA0320 (A.4)  Ricavi per prestazioni sanitarie e sociosanitarie a rilevanza sanitaria)</v>
          </cell>
          <cell r="B48">
            <v>56833702.140000001</v>
          </cell>
        </row>
        <row r="49">
          <cell r="A49" t="str">
            <v>AA0330 (A.4.A)  Ricavi per prestazioni sanitarie e sociosanitarie a rilevanza sanitaria erogate a soggetti pubblici)</v>
          </cell>
          <cell r="B49">
            <v>54871802.140000001</v>
          </cell>
        </row>
        <row r="50">
          <cell r="A50" t="str">
            <v>AA0340 (A.4.A.1)  Ricavi per prestaz. sanitarie  e sociosanitarie a rilevanza sanitaria erogate ad Aziende sanitarie pubbliche della Regione)</v>
          </cell>
          <cell r="B50">
            <v>50577552.140000001</v>
          </cell>
        </row>
        <row r="51">
          <cell r="A51" t="str">
            <v>AA0350 (A.4.A.1.1) Prestazioni di ricovero)</v>
          </cell>
          <cell r="B51">
            <v>11900823.34</v>
          </cell>
        </row>
        <row r="52">
          <cell r="A52" t="str">
            <v>AA0360 (A.4.A.1.2) Prestazioni di specialistica ambulatoriale)</v>
          </cell>
          <cell r="B52">
            <v>23759096.199999999</v>
          </cell>
        </row>
        <row r="53">
          <cell r="A53" t="str">
            <v>AA0370 (A.4.A.1.3) Prestazioni di psichiatria residenziale e semiresidenziale)</v>
          </cell>
          <cell r="B53">
            <v>0</v>
          </cell>
        </row>
        <row r="54">
          <cell r="A54" t="str">
            <v>AA0380 (A.4.A.1.4) Prestazioni di File F)</v>
          </cell>
          <cell r="B54">
            <v>13130201.6</v>
          </cell>
        </row>
        <row r="55">
          <cell r="A55" t="str">
            <v>AA0390 (A.4.A.1.5) Prestazioni servizi MMG, PLS, Contin. assistenziale)</v>
          </cell>
          <cell r="B55">
            <v>0</v>
          </cell>
        </row>
        <row r="56">
          <cell r="A56" t="str">
            <v>AA0400 (A.4.A.1.6) Prestazioni servizi farmaceutica convenzionata)</v>
          </cell>
          <cell r="B56">
            <v>0</v>
          </cell>
        </row>
        <row r="57">
          <cell r="A57" t="str">
            <v>AA0410 (A.4.A.1.7) Prestazioni termali)</v>
          </cell>
          <cell r="B57">
            <v>0</v>
          </cell>
        </row>
        <row r="58">
          <cell r="A58" t="str">
            <v>AA0420 (A.4.A.1.8) Prestazioni trasporto ambulanze ed elisoccorso)</v>
          </cell>
          <cell r="B58">
            <v>15898</v>
          </cell>
        </row>
        <row r="59">
          <cell r="A59" t="str">
            <v>AA0430 (A.4.A.1.9) Altre prestazioni sanitarie e socio-sanitarie a rilevanza sanitaria)</v>
          </cell>
          <cell r="B59">
            <v>1771533</v>
          </cell>
        </row>
        <row r="60">
          <cell r="A60" t="str">
            <v>AA0431 (A.4.A.1.9.A) Altre prestazioni sanitarie e socio-sanitarie a rilevanza sanitaria - RIABILITATIVA)</v>
          </cell>
          <cell r="B60">
            <v>0</v>
          </cell>
        </row>
        <row r="61">
          <cell r="A61" t="str">
            <v>AA0432 (A.4.A.1.9.B) Altre prestazioni sanitarie e socio-sanitarie a rilevanza sanitaria - HOSPICE)</v>
          </cell>
          <cell r="B61">
            <v>0</v>
          </cell>
        </row>
        <row r="62">
          <cell r="A62" t="str">
            <v>AA0433 (A.4.A.1.9.C) Altre prestazioni sanitarie e socio-sanitarie a rilevanza sanitaria)</v>
          </cell>
          <cell r="B62">
            <v>1771533</v>
          </cell>
        </row>
        <row r="63">
          <cell r="A63" t="str">
            <v>AA0440 (A.4.A.2)   Ricavi per prestaz. sanitarie e sociosanitarie a rilevanza sanitaria erogate ad altri soggetti pubblici)</v>
          </cell>
          <cell r="B63">
            <v>50000</v>
          </cell>
        </row>
        <row r="64">
          <cell r="A64" t="str">
            <v>AA0450 (A.4.A.3)   Ricavi per prestaz. sanitarie e sociosanitarie a rilevanza sanitaria erogate a soggetti pubblici Extraregione)</v>
          </cell>
          <cell r="B64">
            <v>4244250</v>
          </cell>
        </row>
        <row r="65">
          <cell r="A65" t="str">
            <v>AA0460 (A.4.A.3.1) Prestazioni di ricovero)</v>
          </cell>
          <cell r="B65">
            <v>1852679</v>
          </cell>
        </row>
        <row r="66">
          <cell r="A66" t="str">
            <v>AA0470 (A.4.A.3.2) Prestazioni ambulatoriali)</v>
          </cell>
          <cell r="B66">
            <v>1597637</v>
          </cell>
        </row>
        <row r="67">
          <cell r="A67" t="str">
            <v>AA0480 (A.4.A.3.3) Prestazioni di psichiatria non soggetta a compensazione (resid. e semiresid.))</v>
          </cell>
          <cell r="B67">
            <v>0</v>
          </cell>
        </row>
        <row r="68">
          <cell r="A68" t="str">
            <v>AA0490 (A.4.A.3.4) Prestazioni di File F)</v>
          </cell>
          <cell r="B68">
            <v>792686</v>
          </cell>
        </row>
        <row r="69">
          <cell r="A69" t="str">
            <v>AA0500 (A.4.A.3.5) Prestazioni servizi MMG, PLS, Contin. assistenziale Extraregione)</v>
          </cell>
          <cell r="B69">
            <v>0</v>
          </cell>
        </row>
        <row r="70">
          <cell r="A70" t="str">
            <v>AA0510 (A.4.A.3.6) Prestazioni servizi farmaceutica convenzionata Extraregione)</v>
          </cell>
          <cell r="B70">
            <v>0</v>
          </cell>
        </row>
        <row r="71">
          <cell r="A71" t="str">
            <v>AA0520 (A.4.A.3.7) Prestazioni termali Extraregione)</v>
          </cell>
          <cell r="B71">
            <v>0</v>
          </cell>
        </row>
        <row r="72">
          <cell r="A72" t="str">
            <v>AA0530 (A.4.A.3.8) Prestazioni trasporto ambulanze ed elisoccorso Extraregione)</v>
          </cell>
          <cell r="B72">
            <v>1248</v>
          </cell>
        </row>
        <row r="73">
          <cell r="A73" t="str">
            <v>AA0540 (A.4.A.3.9) Altre prestazioni sanitarie e sociosanitarie a rilevanza sanitaria Extraregione)</v>
          </cell>
          <cell r="B73">
            <v>0</v>
          </cell>
        </row>
        <row r="74">
          <cell r="A74" t="str">
            <v>AA0550 (A.4.A.3.10) Ricavi per cessione di emocomponenti e cellule staminali Extraregione)</v>
          </cell>
          <cell r="B74">
            <v>0</v>
          </cell>
        </row>
        <row r="75">
          <cell r="A75" t="str">
            <v>AA0560 (A.4.A.3.11) Ricavi per differenziale tariffe TUC)</v>
          </cell>
          <cell r="B75">
            <v>0</v>
          </cell>
        </row>
        <row r="76">
          <cell r="A76" t="str">
            <v>AA0570 (A.4.A.3.12) Altre prestazioni sanitarie e sociosanitarie a rilevanza sanitaria non soggette a compensazione Extraregione)</v>
          </cell>
          <cell r="B76">
            <v>0</v>
          </cell>
        </row>
        <row r="77">
          <cell r="A77" t="str">
            <v>AA0580 (A.4.A.3.12.A) Prestazioni di assistenza riabilitativa non soggette a compensazione Extraregione)</v>
          </cell>
          <cell r="B77">
            <v>0</v>
          </cell>
        </row>
        <row r="78">
          <cell r="A78" t="str">
            <v>AA0590 (A.4.A.3.12.B) Altre prestazioni sanitarie e socio-sanitarie a rilevanza sanitaria non soggette a compensazione Extraregione)</v>
          </cell>
          <cell r="B78">
            <v>0</v>
          </cell>
        </row>
        <row r="79">
          <cell r="A79" t="str">
            <v>AA0600 (A.4.A.3.13) Altre prestazioni sanitarie a rilevanza sanitaria - Mobilità attiva Internazionale)</v>
          </cell>
          <cell r="B79">
            <v>0</v>
          </cell>
        </row>
        <row r="80">
          <cell r="A80" t="str">
            <v>AA0610 (A.4.B)  Ricavi per prestazioni sanitarie e sociosanitarie a rilevanza sanitaria erogate da privati v/residenti Extraregione in compensazione (mobilità attiva))</v>
          </cell>
          <cell r="B80">
            <v>0</v>
          </cell>
        </row>
        <row r="81">
          <cell r="A81" t="str">
            <v>AA0620 (A.4.B.1)  Prestazioni di ricovero da priv. Extraregione in compensazione (mobilità attiva))</v>
          </cell>
          <cell r="B81">
            <v>0</v>
          </cell>
        </row>
        <row r="82">
          <cell r="A82" t="str">
            <v>AA0630 (A.4.B.2)  Prestazioni ambulatoriali da priv. Extraregione in compensazione  (mobilità attiva))</v>
          </cell>
          <cell r="B82">
            <v>0</v>
          </cell>
        </row>
        <row r="83">
          <cell r="A83" t="str">
            <v>AA0640 (A.4.B.3)  Prestazioni di File F da priv. Extraregione in compensazione (mobilità attiva))</v>
          </cell>
          <cell r="B83">
            <v>0</v>
          </cell>
        </row>
        <row r="84">
          <cell r="A84" t="str">
            <v>AA0650 (A.4.B.4)  Altre prestazioni sanitarie e sociosanitarie a rilevanza sanitaria erogate da privati v/residenti Extraregione in compensazione (mobilità attiva))</v>
          </cell>
          <cell r="B84">
            <v>0</v>
          </cell>
        </row>
        <row r="85">
          <cell r="A85" t="str">
            <v>AA0660 (A.4.C)  Ricavi per prestazioni sanitarie e sociosanitarie a rilevanza sanitaria erogate a privati)</v>
          </cell>
          <cell r="B85">
            <v>600000</v>
          </cell>
        </row>
        <row r="86">
          <cell r="A86" t="str">
            <v>AA0670 (A.4.D)  Ricavi per prestazioni sanitarie erogate in regime di intramoenia)</v>
          </cell>
          <cell r="B86">
            <v>1361900</v>
          </cell>
        </row>
        <row r="87">
          <cell r="A87" t="str">
            <v>AA0680 (A.4.D.1)  Ricavi per prestazioni sanitarie intramoenia - Area ospedaliera)</v>
          </cell>
          <cell r="B87">
            <v>176000</v>
          </cell>
        </row>
        <row r="88">
          <cell r="A88" t="str">
            <v>AA0690 (A.4.D.2)  Ricavi per prestazioni sanitarie intramoenia - Area specialistica)</v>
          </cell>
          <cell r="B88">
            <v>980000</v>
          </cell>
        </row>
        <row r="89">
          <cell r="A89" t="str">
            <v>AA0700 (A.4.D.3)  Ricavi per prestazioni sanitarie intramoenia - Area sanità pubblica)</v>
          </cell>
          <cell r="B89">
            <v>0</v>
          </cell>
        </row>
        <row r="90">
          <cell r="A90" t="str">
            <v>AA0710 (A.4.D.4)  Ricavi per prestazioni sanitarie intramoenia - Consulenze (ex art. 55 c.1 lett. c), d) ed ex art. 57-58))</v>
          </cell>
          <cell r="B90">
            <v>0</v>
          </cell>
        </row>
        <row r="91">
          <cell r="A91" t="str">
            <v>AA0720 (A.4.D.5)  Ricavi per prestazioni sanitarie intramoenia - Consulenze (ex art. 55 c.1 lett. c), d) ed ex art. 57-58) (Aziende sanitarie pubbliche della Regione))</v>
          </cell>
          <cell r="B91">
            <v>205900</v>
          </cell>
        </row>
        <row r="92">
          <cell r="A92" t="str">
            <v>AA0730 (A.4.D.6)  Ricavi per prestazioni sanitarie intramoenia - Altro)</v>
          </cell>
          <cell r="B92">
            <v>0</v>
          </cell>
        </row>
        <row r="93">
          <cell r="A93" t="str">
            <v>AA0740 (A.4.D.7)  Ricavi per prestazioni sanitarie intramoenia - Altro (Aziende sanitarie pubbliche della Regione))</v>
          </cell>
          <cell r="B93">
            <v>0</v>
          </cell>
        </row>
        <row r="94">
          <cell r="A94" t="str">
            <v>AA0750 (A.5) Concorsi, recuperi e rimborsi)</v>
          </cell>
          <cell r="B94">
            <v>7273028.1399999997</v>
          </cell>
        </row>
        <row r="95">
          <cell r="A95" t="str">
            <v>AA0760 (A.5.A) Rimborsi assicurativi)</v>
          </cell>
          <cell r="B95">
            <v>60000</v>
          </cell>
        </row>
        <row r="96">
          <cell r="A96" t="str">
            <v>AA0770 (A.5.B) Concorsi, recuperi e rimborsi da Regione)</v>
          </cell>
          <cell r="B96">
            <v>0</v>
          </cell>
        </row>
        <row r="97">
          <cell r="A97" t="str">
            <v>AA0780 (A.5.B.1) Rimborso degli oneri stipendiali del personale dell'azienda in posizione di comando presso la Regione)</v>
          </cell>
          <cell r="B97">
            <v>0</v>
          </cell>
        </row>
        <row r="98">
          <cell r="A98" t="str">
            <v>AA0790 (A.5.B.2) Altri concorsi, recuperi e rimborsi da parte della Regione)</v>
          </cell>
          <cell r="B98">
            <v>0</v>
          </cell>
        </row>
        <row r="99">
          <cell r="A99" t="str">
            <v>AA0800 (A.5.C) Concorsi, recuperi e rimborsi da Aziende sanitarie pubbliche della Regione)</v>
          </cell>
          <cell r="B99">
            <v>480505.5</v>
          </cell>
        </row>
        <row r="100">
          <cell r="A100" t="str">
            <v>AA0810 (A.5.C.1) Rimborso degli oneri stipendiali del personale dipendente dell'azienda in posizione di comando presso Aziende sanitarie pubbliche della Regione)</v>
          </cell>
          <cell r="B100">
            <v>61572</v>
          </cell>
        </row>
        <row r="101">
          <cell r="A101" t="str">
            <v>AA0820 (A.5.C.2) Rimborsi per acquisto beni da parte di Aziende sanitarie pubbliche della Regione)</v>
          </cell>
          <cell r="B101">
            <v>190000</v>
          </cell>
        </row>
        <row r="102">
          <cell r="A102" t="str">
            <v>AA0830 (A.5.C.3) Altri concorsi, recuperi e rimborsi da parte di Aziende sanitarie pubbliche della Regione)</v>
          </cell>
          <cell r="B102">
            <v>228933.5</v>
          </cell>
        </row>
        <row r="103">
          <cell r="A103" t="str">
            <v>AA0840 (A.5.D) Concorsi, recuperi e rimborsi da altri soggetti pubblici)</v>
          </cell>
          <cell r="B103">
            <v>6582522.6399999997</v>
          </cell>
        </row>
        <row r="104">
          <cell r="A104" t="str">
            <v>AA0850 (A.5.D.1) Rimborso degli oneri stipendiali del personale dipendente dell'azienda in posizione di comando presso altri soggetti pubblici)</v>
          </cell>
          <cell r="B104">
            <v>47944</v>
          </cell>
        </row>
        <row r="105">
          <cell r="A105" t="str">
            <v>AA0860 (A.5.D.2) Rimborsi per acquisto beni da parte di altri soggetti pubblici)</v>
          </cell>
          <cell r="B105">
            <v>0</v>
          </cell>
        </row>
        <row r="106">
          <cell r="A106" t="str">
            <v>AA0861 (A.5.D.2.A) Rimborsi per acquisto beni da parte di altri soggetti pubblici: emoderivati CRAT)</v>
          </cell>
          <cell r="B106">
            <v>0</v>
          </cell>
        </row>
        <row r="107">
          <cell r="A107" t="str">
            <v>AA0862 (A.5.D.2.B) Rimborsi per acquisto beni da parte di altri soggetti pubblici: altro)</v>
          </cell>
          <cell r="B107">
            <v>0</v>
          </cell>
        </row>
        <row r="108">
          <cell r="A108" t="str">
            <v>AA0870 (A.5.D.3) Altri concorsi, recuperi e rimborsi da parte di altri soggetti pubblici)</v>
          </cell>
          <cell r="B108">
            <v>6534578.6399999997</v>
          </cell>
        </row>
        <row r="109">
          <cell r="A109" t="str">
            <v>AA0880 (A.5.E) Concorsi, recuperi e rimborsi da privati)</v>
          </cell>
          <cell r="B109">
            <v>150000</v>
          </cell>
        </row>
        <row r="110">
          <cell r="A110" t="str">
            <v>AA0890 (A.5.E.1) Rimborso da aziende farmaceutiche per Pay back)</v>
          </cell>
          <cell r="B110">
            <v>0</v>
          </cell>
        </row>
        <row r="111">
          <cell r="A111" t="str">
            <v>AA0900 (A.5.E.1.1) Pay-back per il superamento del tetto della spesa farmaceutica territoriale)</v>
          </cell>
          <cell r="B111">
            <v>0</v>
          </cell>
        </row>
        <row r="112">
          <cell r="A112" t="str">
            <v>AA0910 (A.5.E.1.2) Pay-back per superamento del tetto della spesa farmaceutica ospedaliera)</v>
          </cell>
          <cell r="B112">
            <v>0</v>
          </cell>
        </row>
        <row r="113">
          <cell r="A113" t="str">
            <v>AA0920 (A.5.E.1.3) Ulteriore Pay-back)</v>
          </cell>
          <cell r="B113">
            <v>0</v>
          </cell>
        </row>
        <row r="114">
          <cell r="A114" t="str">
            <v>AA0930 (A.5.E.2) Altri concorsi, recuperi e rimborsi da privati)</v>
          </cell>
          <cell r="B114">
            <v>150000</v>
          </cell>
        </row>
        <row r="115">
          <cell r="A115" t="str">
            <v>AA0940 (A.6)  Compartecipazione alla spesa per prestazioni sanitarie (Ticket))</v>
          </cell>
          <cell r="B115">
            <v>800000</v>
          </cell>
        </row>
        <row r="116">
          <cell r="A116" t="str">
            <v>AA0950 (A.6.A)  Compartecipazione alla spesa per prestazioni sanitarie - Ticket sulle prestazioni di specialistica ambulatoriale)</v>
          </cell>
          <cell r="B116">
            <v>800000</v>
          </cell>
        </row>
        <row r="117">
          <cell r="A117" t="str">
            <v>AA0960 (A.6.B)  Compartecipazione alla spesa per prestazioni sanitarie - Ticket sul pronto soccorso)</v>
          </cell>
          <cell r="B117">
            <v>0</v>
          </cell>
        </row>
        <row r="118">
          <cell r="A118" t="str">
            <v>AA0970 (A.6.C)  Compartecipazione alla spesa per prestazioni sanitarie (Ticket) - Altro)</v>
          </cell>
          <cell r="B118">
            <v>0</v>
          </cell>
        </row>
        <row r="119">
          <cell r="A119" t="str">
            <v>AA0980 (A.7)  Quota contributi c/capitale imputata all'esercizio)</v>
          </cell>
          <cell r="B119">
            <v>3322922.31</v>
          </cell>
        </row>
        <row r="120">
          <cell r="A120" t="str">
            <v>AA0990 (A.7.A) Quota imputata all'esercizio dei finanziamenti per investimenti dallo Stato)</v>
          </cell>
          <cell r="B120">
            <v>700284.95</v>
          </cell>
        </row>
        <row r="121">
          <cell r="A121" t="str">
            <v>AA1000 (A.7.B)  Quota imputata all'esercizio dei finanziamenti per investimenti da Regione)</v>
          </cell>
          <cell r="B121">
            <v>625000</v>
          </cell>
        </row>
        <row r="122">
          <cell r="A122" t="str">
            <v>AA1010 (A.7.C)  Quota imputata all'esercizio dei finanziamenti per beni di prima dotazione)</v>
          </cell>
          <cell r="B122">
            <v>1042658.38</v>
          </cell>
        </row>
        <row r="123">
          <cell r="A123" t="str">
            <v>AA1020 (A.7.D) Quota imputata all'esercizio dei contributi in c/ esercizio FSR destinati ad investimenti)</v>
          </cell>
          <cell r="B123">
            <v>0</v>
          </cell>
        </row>
        <row r="124">
          <cell r="A124" t="str">
            <v>AA1030 (A.7.E) Quota imputata all'esercizio degli altri contributi in c/ esercizio destinati ad investimenti)</v>
          </cell>
          <cell r="B124">
            <v>0</v>
          </cell>
        </row>
        <row r="125">
          <cell r="A125" t="str">
            <v>AA1040 (A.7.F) Quota imputata all'esercizio di altre poste del patrimonio netto)</v>
          </cell>
          <cell r="B125">
            <v>954978.98</v>
          </cell>
        </row>
        <row r="126">
          <cell r="A126" t="str">
            <v>AA1050 (A.8)  Incrementi delle immobilizzazioni per lavori interni)</v>
          </cell>
          <cell r="B126">
            <v>0</v>
          </cell>
        </row>
        <row r="127">
          <cell r="A127" t="str">
            <v>AA1060 (A.9) Altri ricavi e proventi)</v>
          </cell>
          <cell r="B127">
            <v>127000</v>
          </cell>
        </row>
        <row r="128">
          <cell r="A128" t="str">
            <v>AA1070 (A.9.A) Ricavi per prestazioni non sanitarie)</v>
          </cell>
          <cell r="B128">
            <v>0</v>
          </cell>
        </row>
        <row r="129">
          <cell r="A129" t="str">
            <v>AA1080 (A.9.B) Fitti attivi ed altri proventi da attività immobiliari)</v>
          </cell>
          <cell r="B129">
            <v>37000</v>
          </cell>
        </row>
        <row r="130">
          <cell r="A130" t="str">
            <v>AA1090 (A.9.C) Altri proventi diversi)</v>
          </cell>
          <cell r="B130">
            <v>90000</v>
          </cell>
        </row>
        <row r="131">
          <cell r="A131" t="str">
            <v>BZ9999 (Totale costi della produzione (B))</v>
          </cell>
          <cell r="B131">
            <v>77603612.010000005</v>
          </cell>
        </row>
        <row r="132">
          <cell r="A132" t="str">
            <v>BA0010 (B.1)  Acquisti di beni)</v>
          </cell>
          <cell r="B132">
            <v>26447607.170000002</v>
          </cell>
        </row>
        <row r="133">
          <cell r="A133" t="str">
            <v>BA0020 (B.1.A)  Acquisti di beni sanitari)</v>
          </cell>
          <cell r="B133">
            <v>26099107.170000002</v>
          </cell>
        </row>
        <row r="134">
          <cell r="A134" t="str">
            <v>BA0030 (B.1.A.1)  Prodotti farmaceutici ed emoderivati)</v>
          </cell>
          <cell r="B134">
            <v>11248000</v>
          </cell>
        </row>
        <row r="135">
          <cell r="A135" t="str">
            <v>BA0040 (B.1.A.1.1) Medicinali con AIC, ad eccezione di vaccini ed emoderivati di produzione regionale)</v>
          </cell>
          <cell r="B135">
            <v>11248000</v>
          </cell>
        </row>
        <row r="136">
          <cell r="A136" t="str">
            <v>BA0050 (B.1.A.1.2) Medicinali senza AIC)</v>
          </cell>
          <cell r="B136">
            <v>0</v>
          </cell>
        </row>
        <row r="137">
          <cell r="A137" t="str">
            <v>BA0060 (B.1.A.1.3) Emoderivati di produzione regionale)</v>
          </cell>
          <cell r="B137">
            <v>0</v>
          </cell>
        </row>
        <row r="138">
          <cell r="A138" t="str">
            <v>BA0070 (B.1.A.2)  Sangue ed emocomponenti)</v>
          </cell>
          <cell r="B138">
            <v>0</v>
          </cell>
        </row>
        <row r="139">
          <cell r="A139" t="str">
            <v>BA0080 (B.1.A.2.1) da pubblico (Aziende sanitarie pubbliche della Regione) – Mobilità intraregionale)</v>
          </cell>
          <cell r="B139">
            <v>0</v>
          </cell>
        </row>
        <row r="140">
          <cell r="A140" t="str">
            <v>BA0090 (B.1.A.2.2) da pubblico (Aziende sanitarie pubbliche extra Regione) – Mobilità extraregionale)</v>
          </cell>
          <cell r="B140">
            <v>0</v>
          </cell>
        </row>
        <row r="141">
          <cell r="A141" t="str">
            <v>BA0100 (B.1.A.2.3) da altri soggetti)</v>
          </cell>
          <cell r="B141">
            <v>0</v>
          </cell>
        </row>
        <row r="142">
          <cell r="A142" t="str">
            <v>BA0210 (B.1.A.3) Dispositivi medici)</v>
          </cell>
          <cell r="B142">
            <v>1909916</v>
          </cell>
        </row>
        <row r="143">
          <cell r="A143" t="str">
            <v>BA0220 (B.1.A.3.1)  Dispositivi medici)</v>
          </cell>
          <cell r="B143">
            <v>1802300</v>
          </cell>
        </row>
        <row r="144">
          <cell r="A144" t="str">
            <v>BA0221 (B.1.A.3.1.A)  Dispositivi protesici impiantabili)</v>
          </cell>
          <cell r="B144">
            <v>37300</v>
          </cell>
        </row>
        <row r="145">
          <cell r="A145" t="str">
            <v>BA0222 (B.1.A.3.1.B)  Dispositivi medici altro)</v>
          </cell>
          <cell r="B145">
            <v>1765000</v>
          </cell>
        </row>
        <row r="146">
          <cell r="A146" t="str">
            <v>BA0230 (B.1.A.3.2)  Dispositivi medici impiantabili attivi)</v>
          </cell>
          <cell r="B146">
            <v>0</v>
          </cell>
        </row>
        <row r="147">
          <cell r="A147" t="str">
            <v>BA0240 (B.1.A.3.3)  Dispositivi medico diagnostici in vitro (IVD))</v>
          </cell>
          <cell r="B147">
            <v>107616</v>
          </cell>
        </row>
        <row r="148">
          <cell r="A148" t="str">
            <v>BA0250 (B.1.A.4)  Prodotti dietetici)</v>
          </cell>
          <cell r="B148">
            <v>0</v>
          </cell>
        </row>
        <row r="149">
          <cell r="A149" t="str">
            <v>BA0260 (B.1.A.5)  Materiali per la profilassi (vaccini))</v>
          </cell>
          <cell r="B149">
            <v>0</v>
          </cell>
        </row>
        <row r="150">
          <cell r="A150" t="str">
            <v>BA0270 (B.1.A.6)  Prodotti chimici)</v>
          </cell>
          <cell r="B150">
            <v>1289395</v>
          </cell>
        </row>
        <row r="151">
          <cell r="A151" t="str">
            <v>BA0280 (B.1.A.7)  Materiali e prodotti per uso veterinario)</v>
          </cell>
          <cell r="B151">
            <v>0</v>
          </cell>
        </row>
        <row r="152">
          <cell r="A152" t="str">
            <v>BA0290 (B.1.A.8)  Altri beni e prodotti sanitari)</v>
          </cell>
          <cell r="B152">
            <v>1250000</v>
          </cell>
        </row>
        <row r="153">
          <cell r="A153" t="str">
            <v>BA0291 (B.1.A.8.A)  Altri beni e prodotti sanitari: emoderivati CRAT)</v>
          </cell>
          <cell r="B153">
            <v>0</v>
          </cell>
        </row>
        <row r="154">
          <cell r="A154" t="str">
            <v>BA0292 (B.1.A.8.B)  Altri beni e prodotti sanitari: altro)</v>
          </cell>
          <cell r="B154">
            <v>1250000</v>
          </cell>
        </row>
        <row r="155">
          <cell r="A155" t="str">
            <v>BA0300 (B.1.A.9)  Beni e prodotti sanitari da Aziende sanitarie pubbliche della Regione)</v>
          </cell>
          <cell r="B155">
            <v>10401796.17</v>
          </cell>
        </row>
        <row r="156">
          <cell r="A156" t="str">
            <v>BA0310 (B.1.B)  Acquisti di beni non sanitari)</v>
          </cell>
          <cell r="B156">
            <v>348500</v>
          </cell>
        </row>
        <row r="157">
          <cell r="A157" t="str">
            <v>BA0320 (B.1.B.1)  Prodotti alimentari)</v>
          </cell>
          <cell r="B157">
            <v>11500</v>
          </cell>
        </row>
        <row r="158">
          <cell r="A158" t="str">
            <v>BA0330 (B.1.B.2)  Materiali di guardaroba, di pulizia e di convivenza in genere)</v>
          </cell>
          <cell r="B158">
            <v>41000</v>
          </cell>
        </row>
        <row r="159">
          <cell r="A159" t="str">
            <v>BA0340 (B.1.B.3)  Combustibili, carburanti e lubrificanti)</v>
          </cell>
          <cell r="B159">
            <v>4000</v>
          </cell>
        </row>
        <row r="160">
          <cell r="A160" t="str">
            <v>BA0350 (B.1.B.4)  Supporti informatici e cancelleria)</v>
          </cell>
          <cell r="B160">
            <v>52000</v>
          </cell>
        </row>
        <row r="161">
          <cell r="A161" t="str">
            <v>BA0360 (B.1.B.5)  Materiale per la manutenzione)</v>
          </cell>
          <cell r="B161">
            <v>50000</v>
          </cell>
        </row>
        <row r="162">
          <cell r="A162" t="str">
            <v>BA0370 (B.1.B.6)  Altri beni e prodotti non sanitari)</v>
          </cell>
          <cell r="B162">
            <v>20000</v>
          </cell>
        </row>
        <row r="163">
          <cell r="A163" t="str">
            <v>BA0380 (B.1.B.7)  Beni e prodotti non sanitari da Aziende sanitarie pubbliche della Regione)</v>
          </cell>
          <cell r="B163">
            <v>170000</v>
          </cell>
        </row>
        <row r="164">
          <cell r="A164" t="str">
            <v>BA0390 (B.2)  Acquisti di servizi)</v>
          </cell>
          <cell r="B164">
            <v>16404224.43</v>
          </cell>
        </row>
        <row r="165">
          <cell r="A165" t="str">
            <v>BA0400 (B.2.A)   Acquisti servizi sanitari)</v>
          </cell>
          <cell r="B165">
            <v>9215106.6600000001</v>
          </cell>
        </row>
        <row r="166">
          <cell r="A166" t="str">
            <v>BA0410 (B.2.A.1)   Acquisti servizi sanitari per medicina di base)</v>
          </cell>
          <cell r="B166">
            <v>0</v>
          </cell>
        </row>
        <row r="167">
          <cell r="A167" t="str">
            <v>BA0420 (B.2.A.1.1) - da convenzione)</v>
          </cell>
          <cell r="B167">
            <v>0</v>
          </cell>
        </row>
        <row r="168">
          <cell r="A168" t="str">
            <v>BA0430 (B.2.A.1.1.A) Costi per assistenza MMG)</v>
          </cell>
          <cell r="B168">
            <v>0</v>
          </cell>
        </row>
        <row r="169">
          <cell r="A169" t="str">
            <v>BA0440 (B.2.A.1.1.B) Costi per assistenza PLS)</v>
          </cell>
          <cell r="B169">
            <v>0</v>
          </cell>
        </row>
        <row r="170">
          <cell r="A170" t="str">
            <v>BA0450 (B.2.A.1.1.C) Costi per assistenza Continuità assistenziale)</v>
          </cell>
          <cell r="B170">
            <v>0</v>
          </cell>
        </row>
        <row r="171">
          <cell r="A171" t="str">
            <v>BA0460 (B.2.A.1.1.D) Altro (medicina dei servizi, psicologi, medici 118, ecc))</v>
          </cell>
          <cell r="B171">
            <v>0</v>
          </cell>
        </row>
        <row r="172">
          <cell r="A172" t="str">
            <v>BA0470 (B.2.A.1.2) - da pubblico (Aziende sanitarie pubbliche della Regione) - Mobilità intraregionale)</v>
          </cell>
          <cell r="B172">
            <v>0</v>
          </cell>
        </row>
        <row r="173">
          <cell r="A173" t="str">
            <v>BA0480 (B.2.A.1.3) - da pubblico (Aziende sanitarie pubbliche Extraregione) - Mobilità extraregionale)</v>
          </cell>
          <cell r="B173">
            <v>0</v>
          </cell>
        </row>
        <row r="174">
          <cell r="A174" t="str">
            <v>BA0490 (B.2.A.2)   Acquisti servizi sanitari per farmaceutica)</v>
          </cell>
          <cell r="B174">
            <v>0</v>
          </cell>
        </row>
        <row r="175">
          <cell r="A175" t="str">
            <v>BA0500 (B.2.A.2.1) - da convenzione)</v>
          </cell>
          <cell r="B175">
            <v>0</v>
          </cell>
        </row>
        <row r="176">
          <cell r="A176" t="str">
            <v>BA0510 (B.2.A.2.2) - da pubblico (Aziende sanitarie pubbliche della Regione)- Mobilità intraregionale)</v>
          </cell>
          <cell r="B176">
            <v>0</v>
          </cell>
        </row>
        <row r="177">
          <cell r="A177" t="str">
            <v>BA0520 (B.2.A.2.3) - da pubblico (Extraregione))</v>
          </cell>
          <cell r="B177">
            <v>0</v>
          </cell>
        </row>
        <row r="178">
          <cell r="A178" t="str">
            <v>BA0530 (B.2.A.3)   Acquisti servizi sanitari per assistenza specialistica ambulatoriale)</v>
          </cell>
          <cell r="B178">
            <v>617778</v>
          </cell>
        </row>
        <row r="179">
          <cell r="A179" t="str">
            <v>BA0540 (B.2.A.3.1) - da pubblico (Aziende sanitarie pubbliche della Regione))</v>
          </cell>
          <cell r="B179">
            <v>0</v>
          </cell>
        </row>
        <row r="180">
          <cell r="A180" t="str">
            <v>BA0550 (B.2.A.3.2) - da pubblico (altri soggetti pubbl. della Regione))</v>
          </cell>
          <cell r="B180">
            <v>0</v>
          </cell>
        </row>
        <row r="181">
          <cell r="A181" t="str">
            <v>BA0560 (B.2.A.3.3) - da pubblico (Extraregione))</v>
          </cell>
          <cell r="B181">
            <v>0</v>
          </cell>
        </row>
        <row r="182">
          <cell r="A182" t="str">
            <v>BA0570 (B.2.A.3.4) - da privato - Medici SUMAI)</v>
          </cell>
          <cell r="B182">
            <v>0</v>
          </cell>
        </row>
        <row r="183">
          <cell r="A183" t="str">
            <v>BA0580 (B.2.A.3.5) - da privato)</v>
          </cell>
          <cell r="B183">
            <v>617778</v>
          </cell>
        </row>
        <row r="184">
          <cell r="A184" t="str">
            <v>BA0590 (B.2.A.3.5.A) Servizi sanitari per assistenza specialistica da IRCCS privati e Policlinici privati)</v>
          </cell>
          <cell r="B184">
            <v>0</v>
          </cell>
        </row>
        <row r="185">
          <cell r="A185" t="str">
            <v>BA0600 (B.2.A.3.5.B) Servizi sanitari per assistenza specialistica da Ospedali Classificati privati)</v>
          </cell>
          <cell r="B185">
            <v>0</v>
          </cell>
        </row>
        <row r="186">
          <cell r="A186" t="str">
            <v>BA0610 (B.2.A.3.5.C) Servizi sanitari per assistenza specialistica da Case di Cura private)</v>
          </cell>
          <cell r="B186">
            <v>612778</v>
          </cell>
        </row>
        <row r="187">
          <cell r="A187" t="str">
            <v>BA0620 (B.2.A.3.5.D) Servizi sanitari per assistenza specialistica da altri privati)</v>
          </cell>
          <cell r="B187">
            <v>5000</v>
          </cell>
        </row>
        <row r="188">
          <cell r="A188" t="str">
            <v>BA0630 (B.2.A.3.6) - da privato per cittadini non residenti - Extraregione (mobilità attiva in compensazione))</v>
          </cell>
          <cell r="B188">
            <v>0</v>
          </cell>
        </row>
        <row r="189">
          <cell r="A189" t="str">
            <v>BA0640 (B.2.A.4)   Acquisti servizi sanitari per assistenza riabilitativa)</v>
          </cell>
          <cell r="B189">
            <v>0</v>
          </cell>
        </row>
        <row r="190">
          <cell r="A190" t="str">
            <v>BA0650 (B.2.A.4.1) - da pubblico (Aziende sanitarie pubbliche della Regione))</v>
          </cell>
          <cell r="B190">
            <v>0</v>
          </cell>
        </row>
        <row r="191">
          <cell r="A191" t="str">
            <v>BA0660 (B.2.A.4.2) - da pubblico (altri soggetti pubbl. della Regione))</v>
          </cell>
          <cell r="B191">
            <v>0</v>
          </cell>
        </row>
        <row r="192">
          <cell r="A192" t="str">
            <v>BA0670 (B.2.A.4.3) - da pubblico (Extraregione) non soggetti a compensazione)</v>
          </cell>
          <cell r="B192">
            <v>0</v>
          </cell>
        </row>
        <row r="193">
          <cell r="A193" t="str">
            <v>BA0680 (B.2.A.4.4) - da privato (intraregionale))</v>
          </cell>
          <cell r="B193">
            <v>0</v>
          </cell>
        </row>
        <row r="194">
          <cell r="A194" t="str">
            <v>BA0690 (B.2.A.4.5) - da privato (extraregionale))</v>
          </cell>
          <cell r="B194">
            <v>0</v>
          </cell>
        </row>
        <row r="195">
          <cell r="A195" t="str">
            <v>BA0700 (B.2.A.5)   Acquisti servizi sanitari per assistenza integrativa)</v>
          </cell>
          <cell r="B195">
            <v>0</v>
          </cell>
        </row>
        <row r="196">
          <cell r="A196" t="str">
            <v>BA0710 (B.2.A.5.1) - da pubblico (Aziende sanitarie pubbliche della Regione))</v>
          </cell>
          <cell r="B196">
            <v>0</v>
          </cell>
        </row>
        <row r="197">
          <cell r="A197" t="str">
            <v>BA0720 (B.2.A.5.2) - da pubblico (altri soggetti pubbl. della Regione))</v>
          </cell>
          <cell r="B197">
            <v>0</v>
          </cell>
        </row>
        <row r="198">
          <cell r="A198" t="str">
            <v>BA0730 (B.2.A.5.3) - da pubblico (Extraregione))</v>
          </cell>
          <cell r="B198">
            <v>0</v>
          </cell>
        </row>
        <row r="199">
          <cell r="A199" t="str">
            <v>BA0740 (B.2.A.5.4) - da privato)</v>
          </cell>
          <cell r="B199">
            <v>0</v>
          </cell>
        </row>
        <row r="200">
          <cell r="A200" t="str">
            <v>BA0750 (B.2.A.6)   Acquisti servizi sanitari per assistenza protesica)</v>
          </cell>
          <cell r="B200">
            <v>0</v>
          </cell>
        </row>
        <row r="201">
          <cell r="A201" t="str">
            <v>BA0760 (B.2.A.6.1) - da pubblico (Aziende sanitarie pubbliche della Regione))</v>
          </cell>
          <cell r="B201">
            <v>0</v>
          </cell>
        </row>
        <row r="202">
          <cell r="A202" t="str">
            <v>BA0770 (B.2.A.6.2) - da pubblico (altri soggetti pubbl. della Regione))</v>
          </cell>
          <cell r="B202">
            <v>0</v>
          </cell>
        </row>
        <row r="203">
          <cell r="A203" t="str">
            <v>BA0780 (B.2.A.6.3) - da pubblico (Extraregione))</v>
          </cell>
          <cell r="B203">
            <v>0</v>
          </cell>
        </row>
        <row r="204">
          <cell r="A204" t="str">
            <v>BA0790 (B.2.A.6.4) - da privato)</v>
          </cell>
          <cell r="B204">
            <v>0</v>
          </cell>
        </row>
        <row r="205">
          <cell r="A205" t="str">
            <v>BA0800 (B.2.A.7)   Acquisti servizi sanitari per assistenza ospedaliera)</v>
          </cell>
          <cell r="B205">
            <v>0</v>
          </cell>
        </row>
        <row r="206">
          <cell r="A206" t="str">
            <v>BA0810 (B.2.A.7.1) - da pubblico (Aziende sanitarie pubbliche della Regione))</v>
          </cell>
          <cell r="B206">
            <v>0</v>
          </cell>
        </row>
        <row r="207">
          <cell r="A207" t="str">
            <v>BA0820 (B.2.A.7.2) - da pubblico (altri soggetti pubbl. della Regione))</v>
          </cell>
          <cell r="B207">
            <v>0</v>
          </cell>
        </row>
        <row r="208">
          <cell r="A208" t="str">
            <v>BA0830 (B.2.A.7.3) - da pubblico (Extraregione))</v>
          </cell>
          <cell r="B208">
            <v>0</v>
          </cell>
        </row>
        <row r="209">
          <cell r="A209" t="str">
            <v>BA0840 (B.2.A.7.4) - da privato)</v>
          </cell>
          <cell r="B209">
            <v>0</v>
          </cell>
        </row>
        <row r="210">
          <cell r="A210" t="str">
            <v>BA0850 (B.2.A.7.4.A) Servizi sanitari per assistenza ospedaliera da IRCCS privati e Policlinici privati)</v>
          </cell>
          <cell r="B210">
            <v>0</v>
          </cell>
        </row>
        <row r="211">
          <cell r="A211" t="str">
            <v>BA0860 (B.2.A.7.4.B) Servizi sanitari per assistenza ospedaliera da Ospedali Classificati privati)</v>
          </cell>
          <cell r="B211">
            <v>0</v>
          </cell>
        </row>
        <row r="212">
          <cell r="A212" t="str">
            <v>BA0870 (B.2.A.7.4.C) Servizi sanitari per assistenza ospedaliera da Case di Cura private)</v>
          </cell>
          <cell r="B212">
            <v>0</v>
          </cell>
        </row>
        <row r="213">
          <cell r="A213" t="str">
            <v>BA0880 (B.2.A.7.4.D) Servizi sanitari per assistenza ospedaliera da altri privati)</v>
          </cell>
          <cell r="B213">
            <v>0</v>
          </cell>
        </row>
        <row r="214">
          <cell r="A214" t="str">
            <v>BA0890 (B.2.A.7.5) - da privato per cittadini non residenti - Extraregione (mobilità attiva in compensazione))</v>
          </cell>
          <cell r="B214">
            <v>0</v>
          </cell>
        </row>
        <row r="215">
          <cell r="A215" t="str">
            <v>BA0900 (B.2.A.8)   Acquisto prestazioni di psichiatria residenziale e semiresidenziale)</v>
          </cell>
          <cell r="B215">
            <v>0</v>
          </cell>
        </row>
        <row r="216">
          <cell r="A216" t="str">
            <v>BA0910 (B.2.A.8.1) - da pubblico (Aziende sanitarie pubbliche della Regione))</v>
          </cell>
          <cell r="B216">
            <v>0</v>
          </cell>
        </row>
        <row r="217">
          <cell r="A217" t="str">
            <v>BA0920 (B.2.A.8.2) - da pubblico (altri soggetti pubbl. della Regione))</v>
          </cell>
          <cell r="B217">
            <v>0</v>
          </cell>
        </row>
        <row r="218">
          <cell r="A218" t="str">
            <v>BA0930 (B.2.A.8.3) - da pubblico (Extraregione) - non soggette a compensazione)</v>
          </cell>
          <cell r="B218">
            <v>0</v>
          </cell>
        </row>
        <row r="219">
          <cell r="A219" t="str">
            <v>BA0940 (B.2.A.8.4) - da privato (intraregionale))</v>
          </cell>
          <cell r="B219">
            <v>0</v>
          </cell>
        </row>
        <row r="220">
          <cell r="A220" t="str">
            <v>BA0950 (B.2.A.8.5) - da privato (extraregionale))</v>
          </cell>
          <cell r="B220">
            <v>0</v>
          </cell>
        </row>
        <row r="221">
          <cell r="A221" t="str">
            <v>BA0960 (B.2.A.9)   Acquisto prestazioni di distribuzione farmaci File F)</v>
          </cell>
          <cell r="B221">
            <v>0</v>
          </cell>
        </row>
        <row r="222">
          <cell r="A222" t="str">
            <v>BA0970 (B.2.A.9.1) - da pubblico (Aziende sanitarie pubbliche della Regione) - Mobilità intraregionale)</v>
          </cell>
          <cell r="B222">
            <v>0</v>
          </cell>
        </row>
        <row r="223">
          <cell r="A223" t="str">
            <v>BA0980 (B.2.A.9.2) - da pubblico (altri soggetti pubbl. della Regione))</v>
          </cell>
          <cell r="B223">
            <v>0</v>
          </cell>
        </row>
        <row r="224">
          <cell r="A224" t="str">
            <v>BA0990 (B.2.A.9.3) - da pubblico (Extraregione))</v>
          </cell>
          <cell r="B224">
            <v>0</v>
          </cell>
        </row>
        <row r="225">
          <cell r="A225" t="str">
            <v>BA1000 (B.2.A.9.4) - da privato (intraregionale))</v>
          </cell>
          <cell r="B225">
            <v>0</v>
          </cell>
        </row>
        <row r="226">
          <cell r="A226" t="str">
            <v>BA1010 (B.2.A.9.5) - da privato (extraregionale))</v>
          </cell>
          <cell r="B226">
            <v>0</v>
          </cell>
        </row>
        <row r="227">
          <cell r="A227" t="str">
            <v>BA1020 (B.2.A.9.6) - da privato per cittadini non residenti - Extraregione (mobilità attiva in compensazione))</v>
          </cell>
          <cell r="B227">
            <v>0</v>
          </cell>
        </row>
        <row r="228">
          <cell r="A228" t="str">
            <v>BA1030 (B.2.A.10)   Acquisto prestazioni termali in convenzione)</v>
          </cell>
          <cell r="B228">
            <v>0</v>
          </cell>
        </row>
        <row r="229">
          <cell r="A229" t="str">
            <v>BA1040 (B.2.A.10.1) - da pubblico (Aziende sanitarie pubbliche della Regione) - Mobilità intraregionale)</v>
          </cell>
          <cell r="B229">
            <v>0</v>
          </cell>
        </row>
        <row r="230">
          <cell r="A230" t="str">
            <v>BA1050 (B.2.A.10.2) - da pubblico (altri soggetti pubbl. della Regione))</v>
          </cell>
          <cell r="B230">
            <v>0</v>
          </cell>
        </row>
        <row r="231">
          <cell r="A231" t="str">
            <v>BA1060 (B.2.A.10.3) - da pubblico (Extraregione))</v>
          </cell>
          <cell r="B231">
            <v>0</v>
          </cell>
        </row>
        <row r="232">
          <cell r="A232" t="str">
            <v>BA1070 (B.2.A.10.4) - da privato)</v>
          </cell>
          <cell r="B232">
            <v>0</v>
          </cell>
        </row>
        <row r="233">
          <cell r="A233" t="str">
            <v>BA1080 (B.2.A.10.5) - da privato per cittadini non residenti - Extraregione (mobilità attiva in compensazione))</v>
          </cell>
          <cell r="B233">
            <v>0</v>
          </cell>
        </row>
        <row r="234">
          <cell r="A234" t="str">
            <v>BA1090 (B.2.A.11)   Acquisto prestazioni di trasporto sanitario)</v>
          </cell>
          <cell r="B234">
            <v>30000</v>
          </cell>
        </row>
        <row r="235">
          <cell r="A235" t="str">
            <v>BA1100 (B.2.A.11.1) - da pubblico (Aziende sanitarie pubbliche della Regione) - Mobilità intraregionale)</v>
          </cell>
          <cell r="B235">
            <v>0</v>
          </cell>
        </row>
        <row r="236">
          <cell r="A236" t="str">
            <v>BA1110 (B.2.A.11.2) - da pubblico (altri soggetti pubbl. della Regione))</v>
          </cell>
          <cell r="B236">
            <v>30000</v>
          </cell>
        </row>
        <row r="237">
          <cell r="A237" t="str">
            <v>BA1120 (B.2.A.11.3) - da pubblico (Extraregione))</v>
          </cell>
          <cell r="B237">
            <v>0</v>
          </cell>
        </row>
        <row r="238">
          <cell r="A238" t="str">
            <v>BA1130 (B.2.A.11.4) - da privato)</v>
          </cell>
          <cell r="B238">
            <v>0</v>
          </cell>
        </row>
        <row r="239">
          <cell r="A239" t="str">
            <v>BA1140 (B.2.A.12)   Acquisto prestazioni Socio-Sanitarie a rilevanza sanitaria)</v>
          </cell>
          <cell r="B239">
            <v>0</v>
          </cell>
        </row>
        <row r="240">
          <cell r="A240" t="str">
            <v>BA1150 (B.2.A.12.1) - da pubblico (Aziende sanitarie pubbliche della Regione) - Mobilità intraregionale)</v>
          </cell>
          <cell r="B240">
            <v>0</v>
          </cell>
        </row>
        <row r="241">
          <cell r="A241" t="str">
            <v>BA1160 (B.2.A.12.2) - da pubblico (altri soggetti pubblici della Regione))</v>
          </cell>
          <cell r="B241">
            <v>0</v>
          </cell>
        </row>
        <row r="242">
          <cell r="A242" t="str">
            <v>BA1161 (B.2.A.12.2.A) Residenzialità anziani)</v>
          </cell>
          <cell r="B242">
            <v>0</v>
          </cell>
        </row>
        <row r="243">
          <cell r="A243" t="str">
            <v>BA1162 (B.2.A.12.2.B) Residenzialità disabili)</v>
          </cell>
          <cell r="B243">
            <v>0</v>
          </cell>
        </row>
        <row r="244">
          <cell r="A244" t="str">
            <v>BA1163 (B.2.A.12.2.C) Centri diurni per disabili)</v>
          </cell>
          <cell r="B244">
            <v>0</v>
          </cell>
        </row>
        <row r="245">
          <cell r="A245" t="str">
            <v>BA1164 (B.2.A.12.2.D) Hospice)</v>
          </cell>
          <cell r="B245">
            <v>0</v>
          </cell>
        </row>
        <row r="246">
          <cell r="A246" t="str">
            <v>BA1165 (B.2.A.12.2.E) Altro)</v>
          </cell>
          <cell r="B246">
            <v>0</v>
          </cell>
        </row>
        <row r="247">
          <cell r="A247" t="str">
            <v>BA1170 (B.2.A.12.3) - da pubblico (Extraregione) non soggette a compensazione)</v>
          </cell>
          <cell r="B247">
            <v>0</v>
          </cell>
        </row>
        <row r="248">
          <cell r="A248" t="str">
            <v>BA1180 (B.2.A.12.4) - da privato (intraregionale))</v>
          </cell>
          <cell r="B248">
            <v>0</v>
          </cell>
        </row>
        <row r="249">
          <cell r="A249" t="str">
            <v>BA1181 (B.2.A.12.4.A) Residenzialità anziani)</v>
          </cell>
          <cell r="B249">
            <v>0</v>
          </cell>
        </row>
        <row r="250">
          <cell r="A250" t="str">
            <v>BA1182 (B.2.A.12.4.B) Residenzialità disabili)</v>
          </cell>
          <cell r="B250">
            <v>0</v>
          </cell>
        </row>
        <row r="251">
          <cell r="A251" t="str">
            <v>BA1183 (B.2.A.12.4.C) Centri diurni per disabili)</v>
          </cell>
          <cell r="B251">
            <v>0</v>
          </cell>
        </row>
        <row r="252">
          <cell r="A252" t="str">
            <v>BA1184 (B.2.A.12.4.D) Hospice)</v>
          </cell>
          <cell r="B252">
            <v>0</v>
          </cell>
        </row>
        <row r="253">
          <cell r="A253" t="str">
            <v>BA1185 (B.2.A.12.4.E) Altro)</v>
          </cell>
          <cell r="B253">
            <v>0</v>
          </cell>
        </row>
        <row r="254">
          <cell r="A254" t="str">
            <v>BA1190 (B.2.A.12.5) - da privato (extraregionale))</v>
          </cell>
          <cell r="B254">
            <v>0</v>
          </cell>
        </row>
        <row r="255">
          <cell r="A255" t="str">
            <v>BA1200 (B.2.A.13)  Compartecipazione al personale per att. libero-prof. (intramoenia))</v>
          </cell>
          <cell r="B255">
            <v>815000</v>
          </cell>
        </row>
        <row r="256">
          <cell r="A256" t="str">
            <v>BA1210 (B.2.A.13.1)  Compartecipazione al personale per att. libero professionale intramoenia - Area ospedaliera)</v>
          </cell>
          <cell r="B256">
            <v>190000</v>
          </cell>
        </row>
        <row r="257">
          <cell r="A257" t="str">
            <v>BA1220 (B.2.A.13.2)  Compartecipazione al personale per att. libero professionale intramoenia- Area specialistica)</v>
          </cell>
          <cell r="B257">
            <v>580000</v>
          </cell>
        </row>
        <row r="258">
          <cell r="A258" t="str">
            <v>BA1230 (B.2.A.13.3)  Compartecipazione al personale per att. libero professionale intramoenia - Area sanità pubblica)</v>
          </cell>
          <cell r="B258">
            <v>0</v>
          </cell>
        </row>
        <row r="259">
          <cell r="A259" t="str">
            <v>BA1240 (B.2.A.13.4)  Compartecipazione al personale per att. libero professionale intramoenia - Consulenze (ex art. 55 c.1 lett. c), d) ed ex Art. 57-58))</v>
          </cell>
          <cell r="B259">
            <v>45000</v>
          </cell>
        </row>
        <row r="260">
          <cell r="A260" t="str">
            <v>BA1250 (B.2.A.13.5)  Compartecipazione al personale per att. libero professionale intramoenia - Consulenze (ex art. 55 c.1 lett. c), d) ed ex Art. 57-58) (Aziende sanitarie pubbliche della Regione))</v>
          </cell>
          <cell r="B260">
            <v>0</v>
          </cell>
        </row>
        <row r="261">
          <cell r="A261" t="str">
            <v>BA1260 (B.2.A.13.6)  Compartecipazione al personale per att. libero professionale intramoenia - Altro)</v>
          </cell>
          <cell r="B261">
            <v>0</v>
          </cell>
        </row>
        <row r="262">
          <cell r="A262" t="str">
            <v>BA1270 (B.2.A.13.7)  Compartecipazione al personale per att. libero  professionale intramoenia - Altro (Aziende sanitarie pubbliche della Regione))</v>
          </cell>
          <cell r="B262">
            <v>0</v>
          </cell>
        </row>
        <row r="263">
          <cell r="A263" t="str">
            <v>BA1280 (B.2.A.14)  Rimborsi, assegni e contributi sanitari)</v>
          </cell>
          <cell r="B263">
            <v>457800</v>
          </cell>
        </row>
        <row r="264">
          <cell r="A264" t="str">
            <v>BA1290 (B.2.A.14.1)  Contributi ad associazioni di volontariato)</v>
          </cell>
          <cell r="B264">
            <v>7800</v>
          </cell>
        </row>
        <row r="265">
          <cell r="A265" t="str">
            <v>BA1300 (B.2.A.14.2)  Rimborsi per cure all'estero)</v>
          </cell>
          <cell r="B265">
            <v>0</v>
          </cell>
        </row>
        <row r="266">
          <cell r="A266" t="str">
            <v>BA1310 (B.2.A.14.3)  Contributi a società partecipate e/o enti dipendenti della Regione)</v>
          </cell>
          <cell r="B266">
            <v>0</v>
          </cell>
        </row>
        <row r="267">
          <cell r="A267" t="str">
            <v>BA1320 (B.2.A.14.4)  Contributo Legge 210/92)</v>
          </cell>
          <cell r="B267">
            <v>0</v>
          </cell>
        </row>
        <row r="268">
          <cell r="A268" t="str">
            <v>BA1330 (B.2.A.14.5)  Altri rimborsi, assegni e contributi)</v>
          </cell>
          <cell r="B268">
            <v>450000</v>
          </cell>
        </row>
        <row r="269">
          <cell r="A269" t="str">
            <v>BA1340 (B.2.A.14.6)  Rimborsi, assegni e contributi v/Aziende sanitarie pubbliche della Regione)</v>
          </cell>
          <cell r="B269">
            <v>0</v>
          </cell>
        </row>
        <row r="270">
          <cell r="A270" t="str">
            <v>BA1350 (B.2.A.15)  Consulenze, Collaborazioni,  Interinale e altre prestazioni di lavoro sanitarie e sociosanitarie)</v>
          </cell>
          <cell r="B270">
            <v>4188818.31</v>
          </cell>
        </row>
        <row r="271">
          <cell r="A271" t="str">
            <v>BA1360 (B.2.A.15.1) Consulenze sanitarie e sociosan. da Aziende sanitarie pubbliche della Regione)</v>
          </cell>
          <cell r="B271">
            <v>70430</v>
          </cell>
        </row>
        <row r="272">
          <cell r="A272" t="str">
            <v>BA1370 (B.2.A.15.2) Consulenze sanitarie e sociosanit. da terzi - Altri soggetti pubblici)</v>
          </cell>
          <cell r="B272">
            <v>0</v>
          </cell>
        </row>
        <row r="273">
          <cell r="A273" t="str">
            <v>BA1380 (B.2.A.15.3) Consulenze, Collaborazioni,  Interinale e altre prestazioni di lavoro sanitarie e socios. da privato)</v>
          </cell>
          <cell r="B273">
            <v>4030677</v>
          </cell>
        </row>
        <row r="274">
          <cell r="A274" t="str">
            <v>BA1390 (B.2.A.15.3.A) Consulenze sanitarie da privato - articolo 55, comma 2, CCNL 8 giugno 2000)</v>
          </cell>
          <cell r="B274">
            <v>260000</v>
          </cell>
        </row>
        <row r="275">
          <cell r="A275" t="str">
            <v>BA1400 (B.2.A.15.3.B) Altre consulenze sanitarie e sociosanitarie da privato)</v>
          </cell>
          <cell r="B275">
            <v>1400000</v>
          </cell>
        </row>
        <row r="276">
          <cell r="A276" t="str">
            <v>BA1410 (B.2.A.15.3.C) Collaborazioni coordinate e continuative sanitarie e socios. da privato)</v>
          </cell>
          <cell r="B276">
            <v>860000</v>
          </cell>
        </row>
        <row r="277">
          <cell r="A277" t="str">
            <v>BA1420 (B.2.A.15.3.D) Indennità a personale universitario - area sanitaria)</v>
          </cell>
          <cell r="B277">
            <v>610677</v>
          </cell>
        </row>
        <row r="278">
          <cell r="A278" t="str">
            <v>BA1430 (B.2.A.15.3.E) Lavoro interinale - area sanitaria)</v>
          </cell>
          <cell r="B278">
            <v>0</v>
          </cell>
        </row>
        <row r="279">
          <cell r="A279" t="str">
            <v>BA1440 (B.2.A.15.3.F) Altre collaborazioni e prestazioni di lavoro - area sanitaria)</v>
          </cell>
          <cell r="B279">
            <v>900000</v>
          </cell>
        </row>
        <row r="280">
          <cell r="A280" t="str">
            <v>BA1450 (B.2.A.15.4) Rimborso oneri stipendiali del personale sanitario in comando)</v>
          </cell>
          <cell r="B280">
            <v>87711.31</v>
          </cell>
        </row>
        <row r="281">
          <cell r="A281" t="str">
            <v>BA1460 (B.2.A.15.4.A) Rimborso oneri stipendiali personale sanitario in comando da Aziende sanitarie pubbliche della Regione)</v>
          </cell>
          <cell r="B281">
            <v>87711.31</v>
          </cell>
        </row>
        <row r="282">
          <cell r="A282" t="str">
            <v>BA1470 (B.2.A.15.4.B) Rimborso oneri stipendiali personale sanitario in comando da Regioni, soggetti pubblici e da Università)</v>
          </cell>
          <cell r="B282">
            <v>0</v>
          </cell>
        </row>
        <row r="283">
          <cell r="A283" t="str">
            <v>BA1480 (B.2.A.15.4.C) Rimborso oneri stipendiali personale sanitario in comando da aziende di altre Regioni (Extraregione))</v>
          </cell>
          <cell r="B283">
            <v>0</v>
          </cell>
        </row>
        <row r="284">
          <cell r="A284" t="str">
            <v>BA1490 (B.2.A.16) Altri servizi sanitari e sociosanitari a rilevanza sanitaria)</v>
          </cell>
          <cell r="B284">
            <v>3105710.35</v>
          </cell>
        </row>
        <row r="285">
          <cell r="A285" t="str">
            <v>BA1500 (B.2.A.16.1)  Altri servizi sanitari e sociosanitari a rilevanza sanitaria da pubblico - Aziende sanitarie pubbliche della Regione)</v>
          </cell>
          <cell r="B285">
            <v>2505710.35</v>
          </cell>
        </row>
        <row r="286">
          <cell r="A286" t="str">
            <v>BA1510 (B.2.A.16.2)  Altri servizi sanitari e sociosanitari  a rilevanza sanitaria da pubblico - Altri soggetti pubblici della Regione)</v>
          </cell>
          <cell r="B286">
            <v>0</v>
          </cell>
        </row>
        <row r="287">
          <cell r="A287" t="str">
            <v>BA1520 (B.2.A.16.3) Altri servizi sanitari e sociosanitari a rilevanza sanitaria da pubblico (Extraregione))</v>
          </cell>
          <cell r="B287">
            <v>0</v>
          </cell>
        </row>
        <row r="288">
          <cell r="A288" t="str">
            <v>BA1530 (B.2.A.16.4)  Altri servizi sanitari da privato)</v>
          </cell>
          <cell r="B288">
            <v>600000</v>
          </cell>
        </row>
        <row r="289">
          <cell r="A289" t="str">
            <v>BA1531 (B.2.A.16.4.1)  Altri servizi sanitari da privato - SPERIMENTAZIONI)</v>
          </cell>
          <cell r="B289">
            <v>500000</v>
          </cell>
        </row>
        <row r="290">
          <cell r="A290" t="str">
            <v>BA1532 (B.2.A.16.4.2)  Altri servizi sanitari da privato - SERVICE)</v>
          </cell>
          <cell r="B290">
            <v>0</v>
          </cell>
        </row>
        <row r="291">
          <cell r="A291" t="str">
            <v>BA1533 (B.2.A.16.4.2.A)  Altri servizi sanitari da privato - SERVIZIO OSSIGENO)</v>
          </cell>
          <cell r="B291">
            <v>0</v>
          </cell>
        </row>
        <row r="292">
          <cell r="A292" t="str">
            <v>BA1534 (B.2.A.16.4.2.B)  Altri servizi sanitari da privato - SERVICE - ALTRO)</v>
          </cell>
          <cell r="B292">
            <v>0</v>
          </cell>
        </row>
        <row r="293">
          <cell r="A293" t="str">
            <v>BA1535 (B.2.A.16.4.3)  Altri servizi sanitari da privato - DPC)</v>
          </cell>
          <cell r="B293">
            <v>0</v>
          </cell>
        </row>
        <row r="294">
          <cell r="A294" t="str">
            <v>BA1536 (B.2.A.16.4.4)  Altri servizi sanitari da privato - ALTRO)</v>
          </cell>
          <cell r="B294">
            <v>100000</v>
          </cell>
        </row>
        <row r="295">
          <cell r="A295" t="str">
            <v>BA1540 (B.2.A.16.5)  Costi per servizi sanitari - Mobilità internazionale passiva)</v>
          </cell>
          <cell r="B295">
            <v>0</v>
          </cell>
        </row>
        <row r="296">
          <cell r="A296" t="str">
            <v>BA1550 (B.2.A.17) Costi per differenziale tariffe TUC)</v>
          </cell>
          <cell r="B296">
            <v>0</v>
          </cell>
        </row>
        <row r="297">
          <cell r="A297" t="str">
            <v>BA1560 (B.2.B) Acquisti di servizi non sanitari)</v>
          </cell>
          <cell r="B297">
            <v>7189117.7699999996</v>
          </cell>
        </row>
        <row r="298">
          <cell r="A298" t="str">
            <v>BA1570 (B.2.B.1) Servizi non sanitari)</v>
          </cell>
          <cell r="B298">
            <v>5671185.1100000003</v>
          </cell>
        </row>
        <row r="299">
          <cell r="A299" t="str">
            <v>BA1580 (B.2.B.1.1)   Lavanderia)</v>
          </cell>
          <cell r="B299">
            <v>260000</v>
          </cell>
        </row>
        <row r="300">
          <cell r="A300" t="str">
            <v>BA1590 (B.2.B.1.2)   Pulizia)</v>
          </cell>
          <cell r="B300">
            <v>510000</v>
          </cell>
        </row>
        <row r="301">
          <cell r="A301" t="str">
            <v>BA1600 (B.2.B.1.3)   Mensa)</v>
          </cell>
          <cell r="B301">
            <v>448500</v>
          </cell>
        </row>
        <row r="302">
          <cell r="A302" t="str">
            <v>BA1610 (B.2.B.1.4)   Riscaldamento)</v>
          </cell>
          <cell r="B302">
            <v>1055000</v>
          </cell>
        </row>
        <row r="303">
          <cell r="A303" t="str">
            <v>BA1620 (B.2.B.1.5)   Servizi di assistenza informatica)</v>
          </cell>
          <cell r="B303">
            <v>135000</v>
          </cell>
        </row>
        <row r="304">
          <cell r="A304" t="str">
            <v>BA1630 (B.2.B.1.6)   Servizi trasporti (non sanitari))</v>
          </cell>
          <cell r="B304">
            <v>17800</v>
          </cell>
        </row>
        <row r="305">
          <cell r="A305" t="str">
            <v>BA1640 (B.2.B.1.7)   Smaltimento rifiuti)</v>
          </cell>
          <cell r="B305">
            <v>153200</v>
          </cell>
        </row>
        <row r="306">
          <cell r="A306" t="str">
            <v>BA1650 (B.2.B.1.8)   Utenze telefoniche)</v>
          </cell>
          <cell r="B306">
            <v>1500</v>
          </cell>
        </row>
        <row r="307">
          <cell r="A307" t="str">
            <v>BA1660 (B.2.B.1.9)   Utenze elettricità)</v>
          </cell>
          <cell r="B307">
            <v>2200</v>
          </cell>
        </row>
        <row r="308">
          <cell r="A308" t="str">
            <v>BA1670 (B.2.B.1.10)   Altre utenze)</v>
          </cell>
          <cell r="B308">
            <v>0</v>
          </cell>
        </row>
        <row r="309">
          <cell r="A309" t="str">
            <v>BA1680 (B.2.B.1.11)  Premi di assicurazione)</v>
          </cell>
          <cell r="B309">
            <v>300000</v>
          </cell>
        </row>
        <row r="310">
          <cell r="A310" t="str">
            <v>BA1690 (B.2.B.1.11.A)  Premi di assicurazione - R.C. Professionale)</v>
          </cell>
          <cell r="B310">
            <v>220000</v>
          </cell>
        </row>
        <row r="311">
          <cell r="A311" t="str">
            <v>BA1700 (B.2.B.1.11.B)  Premi di assicurazione - Altri premi assicurativi)</v>
          </cell>
          <cell r="B311">
            <v>80000</v>
          </cell>
        </row>
        <row r="312">
          <cell r="A312" t="str">
            <v>BA1710 (B.2.B.1.12) Altri servizi non sanitari)</v>
          </cell>
          <cell r="B312">
            <v>2787985.11</v>
          </cell>
        </row>
        <row r="313">
          <cell r="A313" t="str">
            <v>BA1720 (B.2.B.1.12.A) Altri servizi non sanitari da pubblico (Aziende sanitarie pubbliche della Regione))</v>
          </cell>
          <cell r="B313">
            <v>1564785.11</v>
          </cell>
        </row>
        <row r="314">
          <cell r="A314" t="str">
            <v>BA1730 (B.2.B.1.12.B) Altri servizi non sanitari da altri soggetti pubblici)</v>
          </cell>
          <cell r="B314">
            <v>13600</v>
          </cell>
        </row>
        <row r="315">
          <cell r="A315" t="str">
            <v>BA1740 (B.2.B.1.12.C) Altri servizi non sanitari da privato)</v>
          </cell>
          <cell r="B315">
            <v>1209600</v>
          </cell>
        </row>
        <row r="316">
          <cell r="A316" t="str">
            <v>BA1741 (B.2.B.1.12.C.1) Altri servizi non sanitari esternalizzati (1))</v>
          </cell>
          <cell r="B316">
            <v>950000</v>
          </cell>
        </row>
        <row r="317">
          <cell r="A317" t="str">
            <v>BA1742 (B.2.B.1.12.C.2) Altri servizi non sanitari da privato: altro (2))</v>
          </cell>
          <cell r="B317">
            <v>259600</v>
          </cell>
        </row>
        <row r="318">
          <cell r="A318" t="str">
            <v>BA1750 (B.2.B.2)  Consulenze, Collaborazioni, Interinale e altre prestazioni di lavoro non sanitarie)</v>
          </cell>
          <cell r="B318">
            <v>1432932.66</v>
          </cell>
        </row>
        <row r="319">
          <cell r="A319" t="str">
            <v>BA1760 (B.2.B.2.1) Consulenze non sanitarie da Aziende sanitarie pubbliche della Regione)</v>
          </cell>
          <cell r="B319">
            <v>0</v>
          </cell>
        </row>
        <row r="320">
          <cell r="A320" t="str">
            <v>BA1770 (B.2.B.2.2) Consulenze non sanitarie da Terzi - Altri soggetti pubblici)</v>
          </cell>
          <cell r="B320">
            <v>0</v>
          </cell>
        </row>
        <row r="321">
          <cell r="A321" t="str">
            <v>BA1780 (B.2.B.2.3) Consulenze, Collaborazioni, Interinale e altre prestazioni di lavoro non sanitarie da privato)</v>
          </cell>
          <cell r="B321">
            <v>1263000</v>
          </cell>
        </row>
        <row r="322">
          <cell r="A322" t="str">
            <v>BA1790 (B.2.B.2.3.A) Consulenze non sanitarie da privato)</v>
          </cell>
          <cell r="B322">
            <v>370000</v>
          </cell>
        </row>
        <row r="323">
          <cell r="A323" t="str">
            <v>BA1800 (B.2.B.2.3.B) Collaborazioni coordinate e continuative non sanitarie da privato)</v>
          </cell>
          <cell r="B323">
            <v>700000</v>
          </cell>
        </row>
        <row r="324">
          <cell r="A324" t="str">
            <v>BA1810 (B.2.B.2.3.C) Indennità a personale universitario - area non sanitaria)</v>
          </cell>
          <cell r="B324">
            <v>48000</v>
          </cell>
        </row>
        <row r="325">
          <cell r="A325" t="str">
            <v>BA1820 (B.2.B.2.3.D) Lavoro interinale - area non sanitaria)</v>
          </cell>
          <cell r="B325">
            <v>0</v>
          </cell>
        </row>
        <row r="326">
          <cell r="A326" t="str">
            <v>BA1830 (B.2.B.2.3.E) Altre collaborazioni e prestazioni di lavoro - area non sanitaria)</v>
          </cell>
          <cell r="B326">
            <v>145000</v>
          </cell>
        </row>
        <row r="327">
          <cell r="A327" t="str">
            <v>BA1840 (B.2.B.2.4) Rimborso oneri stipendiali del personale non sanitario in comando)</v>
          </cell>
          <cell r="B327">
            <v>169932.66</v>
          </cell>
        </row>
        <row r="328">
          <cell r="A328" t="str">
            <v>BA1850 (B.2.B.2.4.A) Rimborso oneri stipendiali personale non sanitario in comando da Aziende sanitarie pubbliche della Regione)</v>
          </cell>
          <cell r="B328">
            <v>64032.44</v>
          </cell>
        </row>
        <row r="329">
          <cell r="A329" t="str">
            <v>BA1860 (B.2.B.2.4.B) Rimborso oneri stipendiali personale non sanitario in comando da Regione, soggetti pubblici e da Università)</v>
          </cell>
          <cell r="B329">
            <v>105900.22</v>
          </cell>
        </row>
        <row r="330">
          <cell r="A330" t="str">
            <v>BA1870 (B.2.B.2.4.C) Rimborso oneri stipendiali personale non sanitario in comando da aziende di altre Regioni (Extraregione))</v>
          </cell>
          <cell r="B330">
            <v>0</v>
          </cell>
        </row>
        <row r="331">
          <cell r="A331" t="str">
            <v>BA1880 (B.2.B.3) Formazione (esternalizzata e non))</v>
          </cell>
          <cell r="B331">
            <v>85000</v>
          </cell>
        </row>
        <row r="332">
          <cell r="A332" t="str">
            <v>BA1890 (B.2.B.3.1) Formazione (esternalizzata e non) da pubblico)</v>
          </cell>
          <cell r="B332">
            <v>10000</v>
          </cell>
        </row>
        <row r="333">
          <cell r="A333" t="str">
            <v>BA1900 (B.2.B.3.2) Formazione (esternalizzata e non) da privato)</v>
          </cell>
          <cell r="B333">
            <v>75000</v>
          </cell>
        </row>
        <row r="334">
          <cell r="A334" t="str">
            <v>BA1910 (B.3)  Manutenzione e riparazione (ordinaria esternalizzata))</v>
          </cell>
          <cell r="B334">
            <v>3763500</v>
          </cell>
        </row>
        <row r="335">
          <cell r="A335" t="str">
            <v>BA1920 (B.3.A)  Manutenzione e riparazione ai fabbricati e loro pertinenze)</v>
          </cell>
          <cell r="B335">
            <v>570000</v>
          </cell>
        </row>
        <row r="336">
          <cell r="A336" t="str">
            <v>BA1930 (B.3.B)  Manutenzione e riparazione agli impianti e macchinari)</v>
          </cell>
          <cell r="B336">
            <v>773000</v>
          </cell>
        </row>
        <row r="337">
          <cell r="A337" t="str">
            <v>BA1940 (B.3.C)  Manutenzione e riparazione alle attrezzature sanitarie e scientifiche)</v>
          </cell>
          <cell r="B337">
            <v>2400000</v>
          </cell>
        </row>
        <row r="338">
          <cell r="A338" t="str">
            <v>BA1950 (B.3.D)  Manutenzione e riparazione ai mobili e arredi)</v>
          </cell>
          <cell r="B338">
            <v>500</v>
          </cell>
        </row>
        <row r="339">
          <cell r="A339" t="str">
            <v>BA1960 (B.3.E)  Manutenzione e riparazione agli automezzi)</v>
          </cell>
          <cell r="B339">
            <v>2000</v>
          </cell>
        </row>
        <row r="340">
          <cell r="A340" t="str">
            <v>BA1970 (B.3.F)  Altre manutenzioni e riparazioni)</v>
          </cell>
          <cell r="B340">
            <v>18000</v>
          </cell>
        </row>
        <row r="341">
          <cell r="A341" t="str">
            <v>BA1980 (B.3.G)  Manutenzioni e riparazioni da Aziende sanitarie pubbliche della Regione)</v>
          </cell>
          <cell r="B341">
            <v>0</v>
          </cell>
        </row>
        <row r="342">
          <cell r="A342" t="str">
            <v>BA1990 (B.4)   Godimento di beni di terzi)</v>
          </cell>
          <cell r="B342">
            <v>1125000</v>
          </cell>
        </row>
        <row r="343">
          <cell r="A343" t="str">
            <v>BA2000 (B.4.A)  Fitti passivi)</v>
          </cell>
          <cell r="B343">
            <v>100000</v>
          </cell>
        </row>
        <row r="344">
          <cell r="A344" t="str">
            <v>BA2010 (B.4.B)  Canoni di noleggio)</v>
          </cell>
          <cell r="B344">
            <v>1025000</v>
          </cell>
        </row>
        <row r="345">
          <cell r="A345" t="str">
            <v>BA2020 (B.4.B.1) Canoni di noleggio - area sanitaria)</v>
          </cell>
          <cell r="B345">
            <v>1000000</v>
          </cell>
        </row>
        <row r="346">
          <cell r="A346" t="str">
            <v>BA2030 (B.4.B.2) Canoni di noleggio - area non sanitaria)</v>
          </cell>
          <cell r="B346">
            <v>25000</v>
          </cell>
        </row>
        <row r="347">
          <cell r="A347" t="str">
            <v>BA2040 (B.4.C)  Canoni di leasing)</v>
          </cell>
          <cell r="B347">
            <v>0</v>
          </cell>
        </row>
        <row r="348">
          <cell r="A348" t="str">
            <v>BA2050 (B.4.C.1) Canoni di leasing - area sanitaria)</v>
          </cell>
          <cell r="B348">
            <v>0</v>
          </cell>
        </row>
        <row r="349">
          <cell r="A349" t="str">
            <v>BA2060 (B.4.C.2) Canoni di leasing - area non sanitaria)</v>
          </cell>
          <cell r="B349">
            <v>0</v>
          </cell>
        </row>
        <row r="350">
          <cell r="A350" t="str">
            <v>BA2070 (B.4.D)  Locazioni e noleggi da Aziende sanitarie pubbliche della Regione)</v>
          </cell>
          <cell r="B350">
            <v>0</v>
          </cell>
        </row>
        <row r="351">
          <cell r="A351" t="str">
            <v>BA2080 (Totale Costo del personale)</v>
          </cell>
          <cell r="B351">
            <v>20500000</v>
          </cell>
        </row>
        <row r="352">
          <cell r="A352" t="str">
            <v>BA2090 (B.5)   Personale del ruolo sanitario)</v>
          </cell>
          <cell r="B352">
            <v>16891960.82</v>
          </cell>
        </row>
        <row r="353">
          <cell r="A353" t="str">
            <v>BA2100 (B.5.A) Costo del personale dirigente ruolo sanitario)</v>
          </cell>
          <cell r="B353">
            <v>9026362.5</v>
          </cell>
        </row>
        <row r="354">
          <cell r="A354" t="str">
            <v>BA2110 (B.5.A.1) Costo del personale dirigente medico)</v>
          </cell>
          <cell r="B354">
            <v>7143949.2999999998</v>
          </cell>
        </row>
        <row r="355">
          <cell r="A355" t="str">
            <v>BA2120 (B.5.A.1.1) Costo del personale dirigente medico - tempo indeterminato)</v>
          </cell>
          <cell r="B355">
            <v>7053758.8799999999</v>
          </cell>
        </row>
        <row r="356">
          <cell r="A356" t="str">
            <v>BA2130 (B.5.A.1.2) Costo del personale dirigente medico - tempo determinato)</v>
          </cell>
          <cell r="B356">
            <v>90190.42</v>
          </cell>
        </row>
        <row r="357">
          <cell r="A357" t="str">
            <v>BA2140 (B.5.A.1.3) Costo del personale dirigente medico - altro)</v>
          </cell>
          <cell r="B357">
            <v>0</v>
          </cell>
        </row>
        <row r="358">
          <cell r="A358" t="str">
            <v>BA2150 (B.5.A.2) Costo del personale dirigente non medico)</v>
          </cell>
          <cell r="B358">
            <v>1882413.2</v>
          </cell>
        </row>
        <row r="359">
          <cell r="A359" t="str">
            <v>BA2160 (B.5.A.2.1) Costo del personale dirigente non medico - tempo indeterminato)</v>
          </cell>
          <cell r="B359">
            <v>1797879.7</v>
          </cell>
        </row>
        <row r="360">
          <cell r="A360" t="str">
            <v>BA2170 (B.5.A.2.2) Costo del personale dirigente non medico - tempo determinato)</v>
          </cell>
          <cell r="B360">
            <v>84533.5</v>
          </cell>
        </row>
        <row r="361">
          <cell r="A361" t="str">
            <v>BA2180 (B.5.A.2.3) Costo del personale dirigente non medico - altro)</v>
          </cell>
          <cell r="B361">
            <v>0</v>
          </cell>
        </row>
        <row r="362">
          <cell r="A362" t="str">
            <v>BA2190 (B.5.B) Costo del personale comparto ruolo sanitario)</v>
          </cell>
          <cell r="B362">
            <v>7865598.3200000003</v>
          </cell>
        </row>
        <row r="363">
          <cell r="A363" t="str">
            <v>BA2200 (B.5.B.1) Costo del personale comparto ruolo sanitario - tempo indeterminato)</v>
          </cell>
          <cell r="B363">
            <v>7856230.7000000002</v>
          </cell>
        </row>
        <row r="364">
          <cell r="A364" t="str">
            <v>BA2210 (B.5.B.2) Costo del personale comparto ruolo sanitario - tempo determinato)</v>
          </cell>
          <cell r="B364">
            <v>9367.6200000000008</v>
          </cell>
        </row>
        <row r="365">
          <cell r="A365" t="str">
            <v>BA2220 (B.5.B.3) Costo del personale comparto ruolo sanitario - altro)</v>
          </cell>
          <cell r="B365">
            <v>0</v>
          </cell>
        </row>
        <row r="366">
          <cell r="A366" t="str">
            <v>BA2230 (B.6)   Personale del ruolo professionale)</v>
          </cell>
          <cell r="B366">
            <v>124014.9</v>
          </cell>
        </row>
        <row r="367">
          <cell r="A367" t="str">
            <v>BA2240 (B.6.A) Costo del personale dirigente ruolo professionale)</v>
          </cell>
          <cell r="B367">
            <v>124014.9</v>
          </cell>
        </row>
        <row r="368">
          <cell r="A368" t="str">
            <v>BA2250 (B.6.A.1) Costo del personale dirigente ruolo professionale - tempo indeterminato)</v>
          </cell>
          <cell r="B368">
            <v>123308.59</v>
          </cell>
        </row>
        <row r="369">
          <cell r="A369" t="str">
            <v>BA2260 (B.6.A.2) Costo del personale dirigente ruolo professionale - tempo determinato)</v>
          </cell>
          <cell r="B369">
            <v>706.31</v>
          </cell>
        </row>
        <row r="370">
          <cell r="A370" t="str">
            <v>BA2270 (B.6.A.3) Costo del personale dirigente ruolo professionale - altro)</v>
          </cell>
          <cell r="B370">
            <v>0</v>
          </cell>
        </row>
        <row r="371">
          <cell r="A371" t="str">
            <v>BA2280 (B.6.B) Costo del personale comparto ruolo professionale)</v>
          </cell>
          <cell r="B371">
            <v>0</v>
          </cell>
        </row>
        <row r="372">
          <cell r="A372" t="str">
            <v>BA2290 (B.6.B.1) Costo del personale comparto ruolo professionale - tempo indeterminato)</v>
          </cell>
          <cell r="B372">
            <v>0</v>
          </cell>
        </row>
        <row r="373">
          <cell r="A373" t="str">
            <v>BA2300 (B.6.B.2) Costo del personale comparto ruolo professionale - tempo determinato)</v>
          </cell>
          <cell r="B373">
            <v>0</v>
          </cell>
        </row>
        <row r="374">
          <cell r="A374" t="str">
            <v>BA2310 (B.6.B.3) Costo del personale comparto ruolo professionale - altro)</v>
          </cell>
          <cell r="B374">
            <v>0</v>
          </cell>
        </row>
        <row r="375">
          <cell r="A375" t="str">
            <v>BA2320 (B.7)   Personale del ruolo tecnico)</v>
          </cell>
          <cell r="B375">
            <v>1637977.77</v>
          </cell>
        </row>
        <row r="376">
          <cell r="A376" t="str">
            <v>BA2330 (B.7.A) Costo del personale dirigente ruolo tecnico)</v>
          </cell>
          <cell r="B376">
            <v>121187.35</v>
          </cell>
        </row>
        <row r="377">
          <cell r="A377" t="str">
            <v>BA2340 (B.7.A.1) Costo del personale dirigente ruolo tecnico - tempo indeterminato)</v>
          </cell>
          <cell r="B377">
            <v>121187.35</v>
          </cell>
        </row>
        <row r="378">
          <cell r="A378" t="str">
            <v>BA2350 (B.7.A.2) Costo del personale dirigente ruolo tecnico - tempo determinato)</v>
          </cell>
          <cell r="B378">
            <v>0</v>
          </cell>
        </row>
        <row r="379">
          <cell r="A379" t="str">
            <v>BA2360 (B.7.A.3) Costo del personale dirigente ruolo tecnico - altro)</v>
          </cell>
          <cell r="B379">
            <v>0</v>
          </cell>
        </row>
        <row r="380">
          <cell r="A380" t="str">
            <v>BA2370 (B.7.B) Costo del personale comparto ruolo tecnico)</v>
          </cell>
          <cell r="B380">
            <v>1516790.42</v>
          </cell>
        </row>
        <row r="381">
          <cell r="A381" t="str">
            <v>BA2380 (B.7.B.1) Costo del personale comparto ruolo tecnico - tempo indeterminato)</v>
          </cell>
          <cell r="B381">
            <v>1516790.42</v>
          </cell>
        </row>
        <row r="382">
          <cell r="A382" t="str">
            <v>BA2390 (B.7.B.2) Costo del personale comparto ruolo tecnico - tempo determinato)</v>
          </cell>
          <cell r="B382">
            <v>0</v>
          </cell>
        </row>
        <row r="383">
          <cell r="A383" t="str">
            <v>BA2400 (B.7.B.3) Costo del personale comparto ruolo tecnico - altro)</v>
          </cell>
          <cell r="B383">
            <v>0</v>
          </cell>
        </row>
        <row r="384">
          <cell r="A384" t="str">
            <v>BA2410 (B.8)   Personale del ruolo amministrativo)</v>
          </cell>
          <cell r="B384">
            <v>1846046.51</v>
          </cell>
        </row>
        <row r="385">
          <cell r="A385" t="str">
            <v>BA2420 (B.8.A) Costo del personale dirigente ruolo amministrativo)</v>
          </cell>
          <cell r="B385">
            <v>165307.42000000001</v>
          </cell>
        </row>
        <row r="386">
          <cell r="A386" t="str">
            <v>BA2430 (B.8.A.1) Costo del personale dirigente ruolo amministrativo - tempo indeterminato)</v>
          </cell>
          <cell r="B386">
            <v>45408.33</v>
          </cell>
        </row>
        <row r="387">
          <cell r="A387" t="str">
            <v>BA2440 (B.8.A.2) Costo del personale dirigente ruolo amministrativo - tempo determinato)</v>
          </cell>
          <cell r="B387">
            <v>119899.09</v>
          </cell>
        </row>
        <row r="388">
          <cell r="A388" t="str">
            <v>BA2450 (B.8.A.3) Costo del personale dirigente ruolo amministrativo - altro)</v>
          </cell>
          <cell r="B388">
            <v>0</v>
          </cell>
        </row>
        <row r="389">
          <cell r="A389" t="str">
            <v>BA2460 (B.8.B) Costo del personale comparto ruolo amministrativo)</v>
          </cell>
          <cell r="B389">
            <v>1680739.09</v>
          </cell>
        </row>
        <row r="390">
          <cell r="A390" t="str">
            <v>BA2470 (B.8.B.1) Costo del personale comparto ruolo amministrativo - tempo indeterminato)</v>
          </cell>
          <cell r="B390">
            <v>1680739.09</v>
          </cell>
        </row>
        <row r="391">
          <cell r="A391" t="str">
            <v>BA2480 (B.8.B.2) Costo del personale comparto ruolo amministrativo - tempo determinato)</v>
          </cell>
          <cell r="B391">
            <v>0</v>
          </cell>
        </row>
        <row r="392">
          <cell r="A392" t="str">
            <v>BA2490 (B.8.B.3) Costo del personale comparto ruolo amministrativo - altro)</v>
          </cell>
          <cell r="B392">
            <v>0</v>
          </cell>
        </row>
        <row r="393">
          <cell r="A393" t="str">
            <v>BA2500 (B.9)   Oneri diversi di gestione)</v>
          </cell>
          <cell r="B393">
            <v>372336.8</v>
          </cell>
        </row>
        <row r="394">
          <cell r="A394" t="str">
            <v>BA2510 (B.9.A)  Imposte e tasse (escluso IRAP e IRES))</v>
          </cell>
          <cell r="B394">
            <v>0</v>
          </cell>
        </row>
        <row r="395">
          <cell r="A395" t="str">
            <v>BA2520 (B.9.B)  Perdite su crediti)</v>
          </cell>
          <cell r="B395">
            <v>0</v>
          </cell>
        </row>
        <row r="396">
          <cell r="A396" t="str">
            <v>BA2530 (B.9.C) Altri oneri diversi di gestione)</v>
          </cell>
          <cell r="B396">
            <v>372336.8</v>
          </cell>
        </row>
        <row r="397">
          <cell r="A397" t="str">
            <v>BA2540 (B.9.C.1)  Indennità, rimborso spese e oneri sociali per gli Organi Direttivi e Collegio Sindacale)</v>
          </cell>
          <cell r="B397">
            <v>332336.8</v>
          </cell>
        </row>
        <row r="398">
          <cell r="A398" t="str">
            <v>BA2550 (B.9.C.2)  Altri oneri diversi di gestione)</v>
          </cell>
          <cell r="B398">
            <v>40000</v>
          </cell>
        </row>
        <row r="399">
          <cell r="A399" t="str">
            <v>BA2560 (Totale Ammortamenti)</v>
          </cell>
          <cell r="B399">
            <v>6048943.6100000003</v>
          </cell>
        </row>
        <row r="400">
          <cell r="A400" t="str">
            <v>BA2570 (B.10) Ammortamenti delle immobilizzazioni immateriali)</v>
          </cell>
          <cell r="B400">
            <v>442713.69</v>
          </cell>
        </row>
        <row r="401">
          <cell r="A401" t="str">
            <v>BA2571 (B.10.A) Costi di impianto e di ampliamento)</v>
          </cell>
          <cell r="B401">
            <v>0</v>
          </cell>
        </row>
        <row r="402">
          <cell r="A402" t="str">
            <v>BA2572 (B.10.B) Costi di ricerca e sviluppo)</v>
          </cell>
          <cell r="B402">
            <v>0</v>
          </cell>
        </row>
        <row r="403">
          <cell r="A403" t="str">
            <v>BA2573 (B.10.C) Diritti di brevetto e diritti di utilizzazione delle opere d'ingegno)</v>
          </cell>
          <cell r="B403">
            <v>129206.1</v>
          </cell>
        </row>
        <row r="404">
          <cell r="A404" t="str">
            <v>BA2574 (B.10.D) Concessioni, licenze, marchi e diritti simili)</v>
          </cell>
          <cell r="B404">
            <v>3649.38</v>
          </cell>
        </row>
        <row r="405">
          <cell r="A405" t="str">
            <v>BA2575 (B.10.E) Migliorie su beni di terzi)</v>
          </cell>
          <cell r="B405">
            <v>25065.599999999999</v>
          </cell>
        </row>
        <row r="406">
          <cell r="A406" t="str">
            <v>BA2576 (B.10.F) Pubblicità)</v>
          </cell>
          <cell r="B406">
            <v>0</v>
          </cell>
        </row>
        <row r="407">
          <cell r="A407" t="str">
            <v>BA2577 (B.10.G) Altre immobilizzazioni immateriali)</v>
          </cell>
          <cell r="B407">
            <v>284792.61</v>
          </cell>
        </row>
        <row r="408">
          <cell r="A408" t="str">
            <v>BA2580 (B.11) Ammortamenti delle immobilizzazioni materiali)</v>
          </cell>
          <cell r="B408">
            <v>4238521.43</v>
          </cell>
        </row>
        <row r="409">
          <cell r="A409" t="str">
            <v>BA2581 (B.11.A) Ammortamento impianti e macchinari)</v>
          </cell>
          <cell r="B409">
            <v>899129.05</v>
          </cell>
        </row>
        <row r="410">
          <cell r="A410" t="str">
            <v>BA2582 (B.11.A.1) Ammortamento impianti e macchinari - audiovisivi)</v>
          </cell>
          <cell r="B410">
            <v>0</v>
          </cell>
        </row>
        <row r="411">
          <cell r="A411" t="str">
            <v>BA2583 (B.11.A.2) Ammortamento impianti e macchinari - altro)</v>
          </cell>
          <cell r="B411">
            <v>899129.05</v>
          </cell>
        </row>
        <row r="412">
          <cell r="A412" t="str">
            <v>BA2584 (B.11.B) Ammortamento attrezzature sanitarie e scientifiche)</v>
          </cell>
          <cell r="B412">
            <v>3131738.51</v>
          </cell>
        </row>
        <row r="413">
          <cell r="A413" t="str">
            <v>BA2585 (B.11.C) Ammortamento mobili e arredi)</v>
          </cell>
          <cell r="B413">
            <v>207197.99</v>
          </cell>
        </row>
        <row r="414">
          <cell r="A414" t="str">
            <v>BA2586 (B.11.D) Ammortamento automezzi)</v>
          </cell>
          <cell r="B414">
            <v>455.88</v>
          </cell>
        </row>
        <row r="415">
          <cell r="A415" t="str">
            <v>BA2590 (B.12) Ammortamento dei fabbricati)</v>
          </cell>
          <cell r="B415">
            <v>1125025.1499999999</v>
          </cell>
        </row>
        <row r="416">
          <cell r="A416" t="str">
            <v>BA2600 (B.12.A) Ammortamenti fabbricati non strumentali (disponibili))</v>
          </cell>
          <cell r="B416">
            <v>8850</v>
          </cell>
        </row>
        <row r="417">
          <cell r="A417" t="str">
            <v>BA2601 (B.12.A.1) Ammortamenti fabbricati non strumentali (disponibili))</v>
          </cell>
          <cell r="B417">
            <v>8850</v>
          </cell>
        </row>
        <row r="418">
          <cell r="A418" t="str">
            <v>BA2602 (B.12.A.2) Ammortamenti costruzioni leggere non strumentali (disponibili))</v>
          </cell>
          <cell r="B418">
            <v>0</v>
          </cell>
        </row>
        <row r="419">
          <cell r="A419" t="str">
            <v>BA2610 (B.12.B) Ammortamenti fabbricati strumentali (indisponibili))</v>
          </cell>
          <cell r="B419">
            <v>1116175.1499999999</v>
          </cell>
        </row>
        <row r="420">
          <cell r="A420" t="str">
            <v>BA2611 (B.12.B.1) Ammortamenti fabbricati strumentali (indisponibili))</v>
          </cell>
          <cell r="B420">
            <v>1114618.6100000001</v>
          </cell>
        </row>
        <row r="421">
          <cell r="A421" t="str">
            <v>BA2612 (B.12.B.2) Ammortamenti costruzioni leggere strumentali (indisponibili))</v>
          </cell>
          <cell r="B421">
            <v>1556.54</v>
          </cell>
        </row>
        <row r="422">
          <cell r="A422" t="str">
            <v>BA2620 (B.13) Ammortamenti delle altre immobilizzazioni materiali)</v>
          </cell>
          <cell r="B422">
            <v>242683.34</v>
          </cell>
        </row>
        <row r="423">
          <cell r="A423" t="str">
            <v>BA2621 (B.13.A) Ammortamenti macchine d'ufficio)</v>
          </cell>
          <cell r="B423">
            <v>118865.28</v>
          </cell>
        </row>
        <row r="424">
          <cell r="A424" t="str">
            <v>BA2622 (B.13.B) Ammortamenti altri beni)</v>
          </cell>
          <cell r="B424">
            <v>123818.06</v>
          </cell>
        </row>
        <row r="425">
          <cell r="A425" t="str">
            <v>BA2630 (B.14) Svalutazione delle immobilizzazioni e dei crediti)</v>
          </cell>
          <cell r="B425">
            <v>0</v>
          </cell>
        </row>
        <row r="426">
          <cell r="A426" t="str">
            <v>BA2640 (B.14.A) Svalutazione delle immobilizzazioni immateriali e materiali)</v>
          </cell>
          <cell r="B426">
            <v>0</v>
          </cell>
        </row>
        <row r="427">
          <cell r="A427" t="str">
            <v>BA2650 (B.14.B) Svalutazione dei crediti)</v>
          </cell>
          <cell r="B427">
            <v>0</v>
          </cell>
        </row>
        <row r="428">
          <cell r="A428" t="str">
            <v>BA2651 (B.14.B.1) Svalutazione dei crediti delle immobilizzazioni finanziarie)</v>
          </cell>
          <cell r="B428">
            <v>0</v>
          </cell>
        </row>
        <row r="429">
          <cell r="A429" t="str">
            <v>BA2652 (B.14.B.2) Svalutazione dei crediti dell'attivo circolante)</v>
          </cell>
          <cell r="B429">
            <v>0</v>
          </cell>
        </row>
        <row r="430">
          <cell r="A430" t="str">
            <v>BA2660 (B.15) Variazione delle rimanenze)</v>
          </cell>
          <cell r="B430">
            <v>0</v>
          </cell>
        </row>
        <row r="431">
          <cell r="A431" t="str">
            <v>BA2670 (B.15.A) Variazione rimanenze sanitarie)</v>
          </cell>
          <cell r="B431">
            <v>0</v>
          </cell>
        </row>
        <row r="432">
          <cell r="A432" t="str">
            <v>BA2671 (B.15.A.1) Prodotti farmaceutici ed emoderivati)</v>
          </cell>
          <cell r="B432">
            <v>0</v>
          </cell>
        </row>
        <row r="433">
          <cell r="A433" t="str">
            <v>BA2672 (B.15.A.2) Sangue ed emocomponenti)</v>
          </cell>
          <cell r="B433">
            <v>0</v>
          </cell>
        </row>
        <row r="434">
          <cell r="A434" t="str">
            <v>BA2673 (B.15.A.3) Dispositivi medici)</v>
          </cell>
          <cell r="B434">
            <v>0</v>
          </cell>
        </row>
        <row r="435">
          <cell r="A435" t="str">
            <v>BA2674 (B.15.A.4) Prodotti dietetici)</v>
          </cell>
          <cell r="B435">
            <v>0</v>
          </cell>
        </row>
        <row r="436">
          <cell r="A436" t="str">
            <v>BA2675 (B.15.A.5) Materiali per la profilassi (vaccini))</v>
          </cell>
          <cell r="B436">
            <v>0</v>
          </cell>
        </row>
        <row r="437">
          <cell r="A437" t="str">
            <v>BA2676 (B.15.A.6) Prodotti chimici)</v>
          </cell>
          <cell r="B437">
            <v>0</v>
          </cell>
        </row>
        <row r="438">
          <cell r="A438" t="str">
            <v>BA2677 (B.15.A.7) Materiali e prodotti per uso veterinario)</v>
          </cell>
          <cell r="B438">
            <v>0</v>
          </cell>
        </row>
        <row r="439">
          <cell r="A439" t="str">
            <v>BA2678 (B.15.A.8) Altri beni e prodotti sanitari)</v>
          </cell>
          <cell r="B439">
            <v>0</v>
          </cell>
        </row>
        <row r="440">
          <cell r="A440" t="str">
            <v>BA2680 (B.15.B) Variazione rimanenze non sanitarie)</v>
          </cell>
          <cell r="B440">
            <v>0</v>
          </cell>
        </row>
        <row r="441">
          <cell r="A441" t="str">
            <v>BA2681 (B.15.B.1) Prodotti alimentari)</v>
          </cell>
          <cell r="B441">
            <v>0</v>
          </cell>
        </row>
        <row r="442">
          <cell r="A442" t="str">
            <v>BA2682 (B.15.B.2) Materiali di guardaroba, di pulizia, e di convivenza in genere)</v>
          </cell>
          <cell r="B442">
            <v>0</v>
          </cell>
        </row>
        <row r="443">
          <cell r="A443" t="str">
            <v>BA2683 (B.15.B.3) Combustibili, carburanti e lubrificanti)</v>
          </cell>
          <cell r="B443">
            <v>0</v>
          </cell>
        </row>
        <row r="444">
          <cell r="A444" t="str">
            <v>BA2684 (B.15.B.4) Supporti informatici e cancelleria)</v>
          </cell>
          <cell r="B444">
            <v>0</v>
          </cell>
        </row>
        <row r="445">
          <cell r="A445" t="str">
            <v>BA2685 (B.15.B.5) Materiale per la manutenzione)</v>
          </cell>
          <cell r="B445">
            <v>0</v>
          </cell>
        </row>
        <row r="446">
          <cell r="A446" t="str">
            <v>BA2686 (B.15.B.6) Altri beni e prodotti non sanitari)</v>
          </cell>
          <cell r="B446">
            <v>0</v>
          </cell>
        </row>
        <row r="447">
          <cell r="A447" t="str">
            <v>BA2690 (B.16) Accantonamenti dell’esercizio)</v>
          </cell>
          <cell r="B447">
            <v>2942000</v>
          </cell>
        </row>
        <row r="448">
          <cell r="A448" t="str">
            <v>BA2700 (B.16.A) Accantonamenti per rischi)</v>
          </cell>
          <cell r="B448">
            <v>0</v>
          </cell>
        </row>
        <row r="449">
          <cell r="A449" t="str">
            <v>BA2710 (B.16.A.1)  Accantonamenti per cause civili ed oneri processuali)</v>
          </cell>
          <cell r="B449">
            <v>0</v>
          </cell>
        </row>
        <row r="450">
          <cell r="A450" t="str">
            <v>BA2720 (B.16.A.2)  Accantonamenti per contenzioso personale dipendente)</v>
          </cell>
          <cell r="B450">
            <v>0</v>
          </cell>
        </row>
        <row r="451">
          <cell r="A451" t="str">
            <v>BA2730 (B.16.A.3)  Accantonamenti per rischi connessi all'acquisto di prestazioni sanitarie da privato)</v>
          </cell>
          <cell r="B451">
            <v>0</v>
          </cell>
        </row>
        <row r="452">
          <cell r="A452" t="str">
            <v>BA2740 (B.16.A.4)  Accantonamenti per copertura diretta dei rischi (autoassicurazione))</v>
          </cell>
          <cell r="B452">
            <v>0</v>
          </cell>
        </row>
        <row r="453">
          <cell r="A453" t="str">
            <v>BA2750 (B.16.A.5)  Altri accantonamenti per rischi)</v>
          </cell>
          <cell r="B453">
            <v>0</v>
          </cell>
        </row>
        <row r="454">
          <cell r="A454" t="str">
            <v>BA2760 (B.16.B) Accantonamenti per premio di operosità (SUMAI))</v>
          </cell>
          <cell r="B454">
            <v>0</v>
          </cell>
        </row>
        <row r="455">
          <cell r="A455" t="str">
            <v>BA2770 (B.16.C) Accantonamenti per quote inutilizzate di contributi vincolati)</v>
          </cell>
          <cell r="B455">
            <v>2942000</v>
          </cell>
        </row>
        <row r="456">
          <cell r="A456" t="str">
            <v>BA2780 (B.16.C.1)  Accantonamenti per quote inutilizzate contributi da Regione e Prov. Aut. per quota F.S. vincolato)</v>
          </cell>
          <cell r="B456">
            <v>100000</v>
          </cell>
        </row>
        <row r="457">
          <cell r="A457" t="str">
            <v>BA2790 (B.16.C.2)  Accantonamenti per quote inutilizzate contributi da soggetti pubblici (extra fondo) vincolati)</v>
          </cell>
          <cell r="B457">
            <v>0</v>
          </cell>
        </row>
        <row r="458">
          <cell r="A458" t="str">
            <v>BA2800 (B.16.C.3)  Accantonamenti per quote inutilizzate contributi da soggetti pubblici per ricerca)</v>
          </cell>
          <cell r="B458">
            <v>1700000</v>
          </cell>
        </row>
        <row r="459">
          <cell r="A459" t="str">
            <v>BA2810 (B.16.C.4)  Accantonamenti per quote inutilizzate contributi vincolati da privati)</v>
          </cell>
          <cell r="B459">
            <v>1142000</v>
          </cell>
        </row>
        <row r="460">
          <cell r="A460" t="str">
            <v>BA2820 (B.16.D) Altri accantonamenti)</v>
          </cell>
          <cell r="B460">
            <v>0</v>
          </cell>
        </row>
        <row r="461">
          <cell r="A461" t="str">
            <v>BA2830 (B.16.D.1)  Accantonamenti per interessi di mora)</v>
          </cell>
          <cell r="B461">
            <v>0</v>
          </cell>
        </row>
        <row r="462">
          <cell r="A462" t="str">
            <v>BA2840 (B.16.D.2)  Acc. Rinnovi convenzioni MMG/PLS/MCA)</v>
          </cell>
          <cell r="B462">
            <v>0</v>
          </cell>
        </row>
        <row r="463">
          <cell r="A463" t="str">
            <v>BA2850 (B.16.D.3)  Acc. Rinnovi convenzioni Medici Sumai)</v>
          </cell>
          <cell r="B463">
            <v>0</v>
          </cell>
        </row>
        <row r="464">
          <cell r="A464" t="str">
            <v>BA2860 (B.16.D.4)  Acc. Rinnovi contratt.: dirigenza medica)</v>
          </cell>
          <cell r="B464">
            <v>0</v>
          </cell>
        </row>
        <row r="465">
          <cell r="A465" t="str">
            <v>BA2870 (B.16.D.5)  Acc. Rinnovi contratt.: dirigenza non medica)</v>
          </cell>
          <cell r="B465">
            <v>0</v>
          </cell>
        </row>
        <row r="466">
          <cell r="A466" t="str">
            <v>BA2880 (B.16.D.6)  Acc. Rinnovi contratt.: comparto)</v>
          </cell>
          <cell r="B466">
            <v>0</v>
          </cell>
        </row>
        <row r="467">
          <cell r="A467" t="str">
            <v>BA2890 (B.16.D.7) Altri accantonamenti)</v>
          </cell>
          <cell r="B467">
            <v>0</v>
          </cell>
        </row>
        <row r="468">
          <cell r="A468" t="str">
            <v>BA2891 (B.16.D.7.A) Accantonamenti fondi integrativi pensione)</v>
          </cell>
          <cell r="B468">
            <v>0</v>
          </cell>
        </row>
        <row r="469">
          <cell r="A469" t="str">
            <v>BA2892 (B.16.D.7.B) Accantonamenti fondo trattamento fine rapporto dipendenti)</v>
          </cell>
          <cell r="B469">
            <v>0</v>
          </cell>
        </row>
        <row r="470">
          <cell r="A470" t="str">
            <v>BA2893 (B.16.D.7.C) Accantonamenti ad altri fondi)</v>
          </cell>
          <cell r="B470">
            <v>0</v>
          </cell>
        </row>
        <row r="471">
          <cell r="A471" t="str">
            <v>CZ9999 (Totale proventi e oneri finanziari (C))</v>
          </cell>
          <cell r="B471">
            <v>-20500</v>
          </cell>
        </row>
        <row r="472">
          <cell r="A472" t="str">
            <v>CA0010 (C.1) Interessi attivi)</v>
          </cell>
          <cell r="B472">
            <v>20500</v>
          </cell>
        </row>
        <row r="473">
          <cell r="A473" t="str">
            <v>CA0020 (C.1.A) Interessi attivi su c/tesoreria unica)</v>
          </cell>
          <cell r="B473">
            <v>20000</v>
          </cell>
        </row>
        <row r="474">
          <cell r="A474" t="str">
            <v>CA0030 (C.1.B) Interessi attivi su c/c postali e bancari)</v>
          </cell>
          <cell r="B474">
            <v>500</v>
          </cell>
        </row>
        <row r="475">
          <cell r="A475" t="str">
            <v>CA0040 (C.1.C) Altri interessi attivi)</v>
          </cell>
          <cell r="B475">
            <v>0</v>
          </cell>
        </row>
        <row r="476">
          <cell r="A476" t="str">
            <v>CA0050 (C.2) Altri proventi)</v>
          </cell>
          <cell r="B476">
            <v>0</v>
          </cell>
        </row>
        <row r="477">
          <cell r="A477" t="str">
            <v>CA0060 (C.2.A) Proventi da partecipazioni)</v>
          </cell>
          <cell r="B477">
            <v>0</v>
          </cell>
        </row>
        <row r="478">
          <cell r="A478" t="str">
            <v>CA0070 (C.2.B) Proventi finanziari da crediti iscritti nelle immobilizzazioni)</v>
          </cell>
          <cell r="B478">
            <v>0</v>
          </cell>
        </row>
        <row r="479">
          <cell r="A479" t="str">
            <v>CA0080 (C.2.C) Proventi finanziari da titoli iscritti nelle immobilizzazioni)</v>
          </cell>
          <cell r="B479">
            <v>0</v>
          </cell>
        </row>
        <row r="480">
          <cell r="A480" t="str">
            <v>CA0090 (C.2.D) Altri proventi finanziari diversi dai precedenti)</v>
          </cell>
          <cell r="B480">
            <v>0</v>
          </cell>
        </row>
        <row r="481">
          <cell r="A481" t="str">
            <v>CA0100 (C.2.E) Utili su cambi)</v>
          </cell>
          <cell r="B481">
            <v>0</v>
          </cell>
        </row>
        <row r="482">
          <cell r="A482" t="str">
            <v>CA0110 (C.3)  Interessi passivi)</v>
          </cell>
          <cell r="B482">
            <v>40000</v>
          </cell>
        </row>
        <row r="483">
          <cell r="A483" t="str">
            <v>CA0120 (C.3.A) Interessi passivi su anticipazioni di cassa)</v>
          </cell>
          <cell r="B483">
            <v>0</v>
          </cell>
        </row>
        <row r="484">
          <cell r="A484" t="str">
            <v>CA0130 (C.3.B) Interessi passivi su mutui)</v>
          </cell>
          <cell r="B484">
            <v>0</v>
          </cell>
        </row>
        <row r="485">
          <cell r="A485" t="str">
            <v>CA0140 (C.3.C) Altri interessi passivi)</v>
          </cell>
          <cell r="B485">
            <v>40000</v>
          </cell>
        </row>
        <row r="486">
          <cell r="A486" t="str">
            <v>CA0150 (C.4) Altri oneri)</v>
          </cell>
          <cell r="B486">
            <v>1000</v>
          </cell>
        </row>
        <row r="487">
          <cell r="A487" t="str">
            <v>CA0160 (C.4.A) Altri oneri finanziari)</v>
          </cell>
          <cell r="B487">
            <v>500</v>
          </cell>
        </row>
        <row r="488">
          <cell r="A488" t="str">
            <v>CA0170 (C.4.B) Perdite su cambi)</v>
          </cell>
          <cell r="B488">
            <v>500</v>
          </cell>
        </row>
        <row r="489">
          <cell r="A489" t="str">
            <v>DZ9999 (Totale rettifiche di valore di attività finanziarie (D))</v>
          </cell>
          <cell r="B489">
            <v>0</v>
          </cell>
        </row>
        <row r="490">
          <cell r="A490" t="str">
            <v>DA0010 (D.1)  Rivalutazioni)</v>
          </cell>
          <cell r="B490">
            <v>0</v>
          </cell>
        </row>
        <row r="491">
          <cell r="A491" t="str">
            <v>DA0020 (D.2)  Svalutazioni)</v>
          </cell>
          <cell r="B491">
            <v>0</v>
          </cell>
        </row>
        <row r="492">
          <cell r="A492" t="str">
            <v>EZ9999 (Totale proventi e oneri straordinari (E))</v>
          </cell>
          <cell r="B492">
            <v>218003.52</v>
          </cell>
        </row>
        <row r="493">
          <cell r="A493" t="str">
            <v>EA0010 (E.1) Proventi straordinari)</v>
          </cell>
          <cell r="B493">
            <v>320000</v>
          </cell>
        </row>
        <row r="494">
          <cell r="A494" t="str">
            <v>EA0020 (E.1.A) Plusvalenze)</v>
          </cell>
          <cell r="B494">
            <v>0</v>
          </cell>
        </row>
        <row r="495">
          <cell r="A495" t="str">
            <v>EA0030 (E.1.B) Altri proventi straordinari)</v>
          </cell>
          <cell r="B495">
            <v>320000</v>
          </cell>
        </row>
        <row r="496">
          <cell r="A496" t="str">
            <v>EA0040 (E.1.B.1) Proventi da donazioni e liberalità diverse)</v>
          </cell>
          <cell r="B496">
            <v>250000</v>
          </cell>
        </row>
        <row r="497">
          <cell r="A497" t="str">
            <v>EA0050 (E.1.B.2) Sopravvenienze attive)</v>
          </cell>
          <cell r="B497">
            <v>70000</v>
          </cell>
        </row>
        <row r="498">
          <cell r="A498" t="str">
            <v>EA0060 (E.1.B.2.1) Sopravvenienze attive v/Aziende sanitarie pubbliche della Regione)</v>
          </cell>
          <cell r="B498">
            <v>0</v>
          </cell>
        </row>
        <row r="499">
          <cell r="A499" t="str">
            <v>EA0061 (E.1.B.2.1.A) Sopravvenienze attive v/Aziende sanitarie pubbliche della Regione relative alla mobilità intraregionale)</v>
          </cell>
          <cell r="B499">
            <v>0</v>
          </cell>
        </row>
        <row r="500">
          <cell r="A500" t="str">
            <v>EA0062 (E.1.B.2.1.B) Altre sopravvenienze attive v/Aziende sanitarie pubbliche della Regione)</v>
          </cell>
          <cell r="B500">
            <v>0</v>
          </cell>
        </row>
        <row r="501">
          <cell r="A501" t="str">
            <v>EA0070 (E.1.B.2.2) Sopravvenienze attive v/terzi)</v>
          </cell>
          <cell r="B501">
            <v>70000</v>
          </cell>
        </row>
        <row r="502">
          <cell r="A502" t="str">
            <v>EA0080 (E.1.B.2.2.A) Sopravvenienze attive v/terzi relative alla mobilità extraregionale)</v>
          </cell>
          <cell r="B502">
            <v>0</v>
          </cell>
        </row>
        <row r="503">
          <cell r="A503" t="str">
            <v>EA0090 (E.1.B.2.2.B) Sopravvenienze attive v/terzi relative al personale)</v>
          </cell>
          <cell r="B503">
            <v>0</v>
          </cell>
        </row>
        <row r="504">
          <cell r="A504" t="str">
            <v>EA0100 (E.1.B.2.2.C) Sopravvenienze attive v/terzi relative alle convenzioni con medici di base)</v>
          </cell>
          <cell r="B504">
            <v>0</v>
          </cell>
        </row>
        <row r="505">
          <cell r="A505" t="str">
            <v>EA0110 (E.1.B.2.2.D) Sopravvenienze attive v/terzi relative alle convenzioni per la specialistica)</v>
          </cell>
          <cell r="B505">
            <v>0</v>
          </cell>
        </row>
        <row r="506">
          <cell r="A506" t="str">
            <v>EA0120 (E.1.B.2.2.E) Sopravvenienze attive v/terzi relative all'acquisto prestaz. sanitarie da operatori accreditati)</v>
          </cell>
          <cell r="B506">
            <v>0</v>
          </cell>
        </row>
        <row r="507">
          <cell r="A507" t="str">
            <v>EA0130 (E.1.B.2.2.F) Sopravvenienze attive v/terzi relative all'acquisto di beni e servizi)</v>
          </cell>
          <cell r="B507">
            <v>20000</v>
          </cell>
        </row>
        <row r="508">
          <cell r="A508" t="str">
            <v>EA0140 (E.1.B.2.2.G) Altre sopravvenienze attive v/terzi)</v>
          </cell>
          <cell r="B508">
            <v>50000</v>
          </cell>
        </row>
        <row r="509">
          <cell r="A509" t="str">
            <v>EA0150 (E.1.B.3) Insussistenze attive)</v>
          </cell>
          <cell r="B509">
            <v>0</v>
          </cell>
        </row>
        <row r="510">
          <cell r="A510" t="str">
            <v>EA0160 (E.1.B.3.1) Insussistenze attive v/Aziende sanitarie pubbliche della Regione)</v>
          </cell>
          <cell r="B510">
            <v>0</v>
          </cell>
        </row>
        <row r="511">
          <cell r="A511" t="str">
            <v>EA0170 (E.1.B.3.2) Insussistenze attive v/terzi)</v>
          </cell>
          <cell r="B511">
            <v>0</v>
          </cell>
        </row>
        <row r="512">
          <cell r="A512" t="str">
            <v>EA0180 (E.1.B.3.2.A) Insussistenze attive v/terzi relative alla mobilità extraregionale)</v>
          </cell>
          <cell r="B512">
            <v>0</v>
          </cell>
        </row>
        <row r="513">
          <cell r="A513" t="str">
            <v>EA0190 (E.1.B.3.2.B) Insussistenze attive v/terzi relative al personale)</v>
          </cell>
          <cell r="B513">
            <v>0</v>
          </cell>
        </row>
        <row r="514">
          <cell r="A514" t="str">
            <v>EA0200 (E.1.B.3.2.C) Insussistenze attive v/terzi relative alle convenzioni con medici di base)</v>
          </cell>
          <cell r="B514">
            <v>0</v>
          </cell>
        </row>
        <row r="515">
          <cell r="A515" t="str">
            <v>EA0210 (E.1.B.3.2.D) Insussistenze attive v/terzi relative alle convenzioni per la specialistica)</v>
          </cell>
          <cell r="B515">
            <v>0</v>
          </cell>
        </row>
        <row r="516">
          <cell r="A516" t="str">
            <v>EA0220 (E.1.B.3.2.E) Insussistenze attive v/terzi relative all'acquisto prestaz. sanitarie da operatori accreditati)</v>
          </cell>
          <cell r="B516">
            <v>0</v>
          </cell>
        </row>
        <row r="517">
          <cell r="A517" t="str">
            <v>EA0230 (E.1.B.3.2.F) Insussistenze attive v/terzi relative all'acquisto di beni e servizi)</v>
          </cell>
          <cell r="B517">
            <v>0</v>
          </cell>
        </row>
        <row r="518">
          <cell r="A518" t="str">
            <v>EA0240 (E.1.B.3.2.G) Altre insussistenze attive v/terzi)</v>
          </cell>
          <cell r="B518">
            <v>0</v>
          </cell>
        </row>
        <row r="519">
          <cell r="A519" t="str">
            <v>EA0250 (E.1.B.4) Altri proventi straordinari)</v>
          </cell>
          <cell r="B519">
            <v>0</v>
          </cell>
        </row>
        <row r="520">
          <cell r="A520" t="str">
            <v>EA0260 (E.2) Oneri straordinari)</v>
          </cell>
          <cell r="B520">
            <v>101996.48</v>
          </cell>
        </row>
        <row r="521">
          <cell r="A521" t="str">
            <v>EA0270 (E.2.A) Minusvalenze)</v>
          </cell>
          <cell r="B521">
            <v>0</v>
          </cell>
        </row>
        <row r="522">
          <cell r="A522" t="str">
            <v>EA0280 (E.2.B) Altri oneri straordinari)</v>
          </cell>
          <cell r="B522">
            <v>101996.48</v>
          </cell>
        </row>
        <row r="523">
          <cell r="A523" t="str">
            <v>EA0290 (E.2.B.1) Oneri tributari da esercizi precedenti)</v>
          </cell>
          <cell r="B523">
            <v>0</v>
          </cell>
        </row>
        <row r="524">
          <cell r="A524" t="str">
            <v>EA0300 (E.2.B.2) Oneri da cause civili ed oneri processuali)</v>
          </cell>
          <cell r="B524">
            <v>0</v>
          </cell>
        </row>
        <row r="525">
          <cell r="A525" t="str">
            <v>EA0310 (E.2.B.3) Sopravvenienze passive)</v>
          </cell>
          <cell r="B525">
            <v>101996.48</v>
          </cell>
        </row>
        <row r="526">
          <cell r="A526" t="str">
            <v>EA0320 (E.2.B.3.1) Sopravvenienze passive v/Aziende sanitarie pubbliche della Regione)</v>
          </cell>
          <cell r="B526">
            <v>0</v>
          </cell>
        </row>
        <row r="527">
          <cell r="A527" t="str">
            <v>EA0330 (E.2.B.3.1.A) Sopravvenienze passive v/Aziende sanitarie pubbliche relative alla mobilità intraregionale)</v>
          </cell>
          <cell r="B527">
            <v>0</v>
          </cell>
        </row>
        <row r="528">
          <cell r="A528" t="str">
            <v>EA0340 (E.2.B.3.1.B) Altre sopravvenienze passive v/Aziende sanitarie pubbliche della Regione)</v>
          </cell>
          <cell r="B528">
            <v>0</v>
          </cell>
        </row>
        <row r="529">
          <cell r="A529" t="str">
            <v>EA0350 (E.2.B.3.2) Sopravvenienze passive v/terzi)</v>
          </cell>
          <cell r="B529">
            <v>101996.48</v>
          </cell>
        </row>
        <row r="530">
          <cell r="A530" t="str">
            <v>EA0360 (E.2.B.3.2.A) Sopravvenienze passive v/terzi relative alla mobilità extraregionale)</v>
          </cell>
          <cell r="B530">
            <v>0</v>
          </cell>
        </row>
        <row r="531">
          <cell r="A531" t="str">
            <v>EA0370 (E.2.B.3.2.B) Sopravvenienze passive v/terzi relative al personale)</v>
          </cell>
          <cell r="B531">
            <v>1886.53</v>
          </cell>
        </row>
        <row r="532">
          <cell r="A532" t="str">
            <v>EA0380 (E.2.B.3.2.B.1) Soprav. passive v/terzi relative al personale - dirigenza medica)</v>
          </cell>
          <cell r="B532">
            <v>0</v>
          </cell>
        </row>
        <row r="533">
          <cell r="A533" t="str">
            <v>EA0390 (E.2.B.3.2.B.2) Soprav. passive v/terzi relative al personale - dirigenza non medica)</v>
          </cell>
          <cell r="B533">
            <v>0</v>
          </cell>
        </row>
        <row r="534">
          <cell r="A534" t="str">
            <v>EA0400 (E.2.B.3.2.B.3) Soprav. passive v/terzi relative al personale - comparto)</v>
          </cell>
          <cell r="B534">
            <v>1886.53</v>
          </cell>
        </row>
        <row r="535">
          <cell r="A535" t="str">
            <v>EA0410 (E.2.B.3.2.C) Sopravvenienze passive v/terzi relative alle convenzioni con medici di base)</v>
          </cell>
          <cell r="B535">
            <v>0</v>
          </cell>
        </row>
        <row r="536">
          <cell r="A536" t="str">
            <v>EA0420 (E.2.B.3.2.D) Sopravvenienze passive v/terzi relative alle convenzioni per la specialistica)</v>
          </cell>
          <cell r="B536">
            <v>0</v>
          </cell>
        </row>
        <row r="537">
          <cell r="A537" t="str">
            <v>EA0430 (E.2.B.3.2.E) Sopravvenienze passive v/terzi relative all'acquisto prestaz. sanitarie da operatori accreditati)</v>
          </cell>
          <cell r="B537">
            <v>0</v>
          </cell>
        </row>
        <row r="538">
          <cell r="A538" t="str">
            <v>EA0440 (E.2.B.3.2.F) Sopravvenienze passive v/terzi relative all'acquisto di beni e servizi)</v>
          </cell>
          <cell r="B538">
            <v>100000</v>
          </cell>
        </row>
        <row r="539">
          <cell r="A539" t="str">
            <v>EA0450 (E.2.B.3.2.G) Altre sopravvenienze passive v/terzi)</v>
          </cell>
          <cell r="B539">
            <v>109.95</v>
          </cell>
        </row>
        <row r="540">
          <cell r="A540" t="str">
            <v>EA0460 (E.2.B.4) Insussistenze passive)</v>
          </cell>
          <cell r="B540">
            <v>0</v>
          </cell>
        </row>
        <row r="541">
          <cell r="A541" t="str">
            <v>EA0470 (E.2.B.4.1) Insussistenze passive v/Aziende sanitarie pubbliche della Regione)</v>
          </cell>
          <cell r="B541">
            <v>0</v>
          </cell>
        </row>
        <row r="542">
          <cell r="A542" t="str">
            <v>EA0480 (E.2.B.4.2) Insussistenze passive v/terzi)</v>
          </cell>
          <cell r="B542">
            <v>0</v>
          </cell>
        </row>
        <row r="543">
          <cell r="A543" t="str">
            <v>EA0490 (E.2.B.4.2.A) Insussistenze passive v/terzi relative alla mobilità extraregionale)</v>
          </cell>
          <cell r="B543">
            <v>0</v>
          </cell>
        </row>
        <row r="544">
          <cell r="A544" t="str">
            <v>EA0500 (E.2.B.4.2.B) Insussistenze passive v/terzi relative al personale)</v>
          </cell>
          <cell r="B544">
            <v>0</v>
          </cell>
        </row>
        <row r="545">
          <cell r="A545" t="str">
            <v>EA0510 (E.2.B.4.2.C) Insussistenze passive v/terzi relative alle convenzioni con medici di base)</v>
          </cell>
          <cell r="B545">
            <v>0</v>
          </cell>
        </row>
        <row r="546">
          <cell r="A546" t="str">
            <v>EA0520 (E.2.B.4.2.D) Insussistenze passive v/terzi relative alle convenzioni per la specialistica)</v>
          </cell>
          <cell r="B546">
            <v>0</v>
          </cell>
        </row>
        <row r="547">
          <cell r="A547" t="str">
            <v>EA0530 (E.2.B.4.2.E) Insussistenze passive v/terzi relative all'acquisto prestaz. sanitarie da operatori accreditati)</v>
          </cell>
          <cell r="B547">
            <v>0</v>
          </cell>
        </row>
        <row r="548">
          <cell r="A548" t="str">
            <v>EA0540 (E.2.B.4.2.F) Insussistenze passive v/terzi relative all'acquisto di beni e servizi)</v>
          </cell>
          <cell r="B548">
            <v>0</v>
          </cell>
        </row>
        <row r="549">
          <cell r="A549" t="str">
            <v>EA0550 (E.2.B.4.2.G) Altre insussistenze passive v/terzi)</v>
          </cell>
          <cell r="B549">
            <v>0</v>
          </cell>
        </row>
        <row r="550">
          <cell r="A550" t="str">
            <v>EA0560 (E.2.B.5) Altri oneri straordinari)</v>
          </cell>
          <cell r="B550">
            <v>0</v>
          </cell>
        </row>
        <row r="551">
          <cell r="A551" t="str">
            <v>YZ9999 (Totale imposte e tasse)</v>
          </cell>
          <cell r="B551">
            <v>1656060.01</v>
          </cell>
        </row>
        <row r="552">
          <cell r="A552" t="str">
            <v>YA0010 (Y.1) IRAP)</v>
          </cell>
          <cell r="B552">
            <v>1624577.93</v>
          </cell>
        </row>
        <row r="553">
          <cell r="A553" t="str">
            <v>YA0020 (Y.1.A) IRAP relativa a personale dipendente)</v>
          </cell>
          <cell r="B553">
            <v>1320804.51</v>
          </cell>
        </row>
        <row r="554">
          <cell r="A554" t="str">
            <v>YA0030 (Y.1.B) IRAP relativa a collaboratori e personale assimilato a lavoro dipendente)</v>
          </cell>
          <cell r="B554">
            <v>248637.42</v>
          </cell>
        </row>
        <row r="555">
          <cell r="A555" t="str">
            <v>YA0040 (Y.1.C) IRAP relativa ad attività di libera professione (intramoenia))</v>
          </cell>
          <cell r="B555">
            <v>55136</v>
          </cell>
        </row>
        <row r="556">
          <cell r="A556" t="str">
            <v>YA0050 (Y.1.D) IRAP relativa ad attività commerciale)</v>
          </cell>
          <cell r="B556">
            <v>0</v>
          </cell>
        </row>
        <row r="557">
          <cell r="A557" t="str">
            <v>YA0060 (Y.2) IRES)</v>
          </cell>
          <cell r="B557">
            <v>31482.080000000002</v>
          </cell>
        </row>
        <row r="558">
          <cell r="A558" t="str">
            <v>YA0070 (Y.2.A) IRES su attività istituzionale)</v>
          </cell>
          <cell r="B558">
            <v>31482.080000000002</v>
          </cell>
        </row>
        <row r="559">
          <cell r="A559" t="str">
            <v>YA0080 (Y.2.B) IRES su attività commerciale)</v>
          </cell>
          <cell r="B559">
            <v>0</v>
          </cell>
        </row>
        <row r="560">
          <cell r="A560" t="str">
            <v>YA0090 (Y.3) Accantonamento a F.do Imposte (Accertamenti, condoni, ecc.))</v>
          </cell>
          <cell r="B560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300"/>
  <sheetViews>
    <sheetView tabSelected="1" topLeftCell="B1" workbookViewId="0">
      <selection sqref="A1:XFD1048576"/>
    </sheetView>
  </sheetViews>
  <sheetFormatPr defaultColWidth="10.42578125" defaultRowHeight="15"/>
  <cols>
    <col min="1" max="1" width="19.85546875" style="1" hidden="1" customWidth="1"/>
    <col min="2" max="2" width="4" style="142" customWidth="1"/>
    <col min="3" max="3" width="4.5703125" style="142" customWidth="1"/>
    <col min="4" max="4" width="2.5703125" style="142" customWidth="1"/>
    <col min="5" max="6" width="4" style="142" customWidth="1"/>
    <col min="7" max="7" width="124.7109375" style="146" customWidth="1"/>
    <col min="8" max="8" width="22.140625" style="1" customWidth="1"/>
    <col min="9" max="251" width="10.42578125" style="1"/>
    <col min="252" max="252" width="4" style="1" customWidth="1"/>
    <col min="253" max="253" width="4.5703125" style="1" customWidth="1"/>
    <col min="254" max="254" width="2.5703125" style="1" customWidth="1"/>
    <col min="255" max="256" width="4" style="1" customWidth="1"/>
    <col min="257" max="257" width="93" style="1" customWidth="1"/>
    <col min="258" max="261" width="0" style="1" hidden="1" customWidth="1"/>
    <col min="262" max="262" width="30.140625" style="1" customWidth="1"/>
    <col min="263" max="263" width="41.42578125" style="1" customWidth="1"/>
    <col min="264" max="507" width="10.42578125" style="1"/>
    <col min="508" max="508" width="4" style="1" customWidth="1"/>
    <col min="509" max="509" width="4.5703125" style="1" customWidth="1"/>
    <col min="510" max="510" width="2.5703125" style="1" customWidth="1"/>
    <col min="511" max="512" width="4" style="1" customWidth="1"/>
    <col min="513" max="513" width="93" style="1" customWidth="1"/>
    <col min="514" max="517" width="0" style="1" hidden="1" customWidth="1"/>
    <col min="518" max="518" width="30.140625" style="1" customWidth="1"/>
    <col min="519" max="519" width="41.42578125" style="1" customWidth="1"/>
    <col min="520" max="763" width="10.42578125" style="1"/>
    <col min="764" max="764" width="4" style="1" customWidth="1"/>
    <col min="765" max="765" width="4.5703125" style="1" customWidth="1"/>
    <col min="766" max="766" width="2.5703125" style="1" customWidth="1"/>
    <col min="767" max="768" width="4" style="1" customWidth="1"/>
    <col min="769" max="769" width="93" style="1" customWidth="1"/>
    <col min="770" max="773" width="0" style="1" hidden="1" customWidth="1"/>
    <col min="774" max="774" width="30.140625" style="1" customWidth="1"/>
    <col min="775" max="775" width="41.42578125" style="1" customWidth="1"/>
    <col min="776" max="1019" width="10.42578125" style="1"/>
    <col min="1020" max="1020" width="4" style="1" customWidth="1"/>
    <col min="1021" max="1021" width="4.5703125" style="1" customWidth="1"/>
    <col min="1022" max="1022" width="2.5703125" style="1" customWidth="1"/>
    <col min="1023" max="1024" width="4" style="1" customWidth="1"/>
    <col min="1025" max="1025" width="93" style="1" customWidth="1"/>
    <col min="1026" max="1029" width="0" style="1" hidden="1" customWidth="1"/>
    <col min="1030" max="1030" width="30.140625" style="1" customWidth="1"/>
    <col min="1031" max="1031" width="41.42578125" style="1" customWidth="1"/>
    <col min="1032" max="1275" width="10.42578125" style="1"/>
    <col min="1276" max="1276" width="4" style="1" customWidth="1"/>
    <col min="1277" max="1277" width="4.5703125" style="1" customWidth="1"/>
    <col min="1278" max="1278" width="2.5703125" style="1" customWidth="1"/>
    <col min="1279" max="1280" width="4" style="1" customWidth="1"/>
    <col min="1281" max="1281" width="93" style="1" customWidth="1"/>
    <col min="1282" max="1285" width="0" style="1" hidden="1" customWidth="1"/>
    <col min="1286" max="1286" width="30.140625" style="1" customWidth="1"/>
    <col min="1287" max="1287" width="41.42578125" style="1" customWidth="1"/>
    <col min="1288" max="1531" width="10.42578125" style="1"/>
    <col min="1532" max="1532" width="4" style="1" customWidth="1"/>
    <col min="1533" max="1533" width="4.5703125" style="1" customWidth="1"/>
    <col min="1534" max="1534" width="2.5703125" style="1" customWidth="1"/>
    <col min="1535" max="1536" width="4" style="1" customWidth="1"/>
    <col min="1537" max="1537" width="93" style="1" customWidth="1"/>
    <col min="1538" max="1541" width="0" style="1" hidden="1" customWidth="1"/>
    <col min="1542" max="1542" width="30.140625" style="1" customWidth="1"/>
    <col min="1543" max="1543" width="41.42578125" style="1" customWidth="1"/>
    <col min="1544" max="1787" width="10.42578125" style="1"/>
    <col min="1788" max="1788" width="4" style="1" customWidth="1"/>
    <col min="1789" max="1789" width="4.5703125" style="1" customWidth="1"/>
    <col min="1790" max="1790" width="2.5703125" style="1" customWidth="1"/>
    <col min="1791" max="1792" width="4" style="1" customWidth="1"/>
    <col min="1793" max="1793" width="93" style="1" customWidth="1"/>
    <col min="1794" max="1797" width="0" style="1" hidden="1" customWidth="1"/>
    <col min="1798" max="1798" width="30.140625" style="1" customWidth="1"/>
    <col min="1799" max="1799" width="41.42578125" style="1" customWidth="1"/>
    <col min="1800" max="2043" width="10.42578125" style="1"/>
    <col min="2044" max="2044" width="4" style="1" customWidth="1"/>
    <col min="2045" max="2045" width="4.5703125" style="1" customWidth="1"/>
    <col min="2046" max="2046" width="2.5703125" style="1" customWidth="1"/>
    <col min="2047" max="2048" width="4" style="1" customWidth="1"/>
    <col min="2049" max="2049" width="93" style="1" customWidth="1"/>
    <col min="2050" max="2053" width="0" style="1" hidden="1" customWidth="1"/>
    <col min="2054" max="2054" width="30.140625" style="1" customWidth="1"/>
    <col min="2055" max="2055" width="41.42578125" style="1" customWidth="1"/>
    <col min="2056" max="2299" width="10.42578125" style="1"/>
    <col min="2300" max="2300" width="4" style="1" customWidth="1"/>
    <col min="2301" max="2301" width="4.5703125" style="1" customWidth="1"/>
    <col min="2302" max="2302" width="2.5703125" style="1" customWidth="1"/>
    <col min="2303" max="2304" width="4" style="1" customWidth="1"/>
    <col min="2305" max="2305" width="93" style="1" customWidth="1"/>
    <col min="2306" max="2309" width="0" style="1" hidden="1" customWidth="1"/>
    <col min="2310" max="2310" width="30.140625" style="1" customWidth="1"/>
    <col min="2311" max="2311" width="41.42578125" style="1" customWidth="1"/>
    <col min="2312" max="2555" width="10.42578125" style="1"/>
    <col min="2556" max="2556" width="4" style="1" customWidth="1"/>
    <col min="2557" max="2557" width="4.5703125" style="1" customWidth="1"/>
    <col min="2558" max="2558" width="2.5703125" style="1" customWidth="1"/>
    <col min="2559" max="2560" width="4" style="1" customWidth="1"/>
    <col min="2561" max="2561" width="93" style="1" customWidth="1"/>
    <col min="2562" max="2565" width="0" style="1" hidden="1" customWidth="1"/>
    <col min="2566" max="2566" width="30.140625" style="1" customWidth="1"/>
    <col min="2567" max="2567" width="41.42578125" style="1" customWidth="1"/>
    <col min="2568" max="2811" width="10.42578125" style="1"/>
    <col min="2812" max="2812" width="4" style="1" customWidth="1"/>
    <col min="2813" max="2813" width="4.5703125" style="1" customWidth="1"/>
    <col min="2814" max="2814" width="2.5703125" style="1" customWidth="1"/>
    <col min="2815" max="2816" width="4" style="1" customWidth="1"/>
    <col min="2817" max="2817" width="93" style="1" customWidth="1"/>
    <col min="2818" max="2821" width="0" style="1" hidden="1" customWidth="1"/>
    <col min="2822" max="2822" width="30.140625" style="1" customWidth="1"/>
    <col min="2823" max="2823" width="41.42578125" style="1" customWidth="1"/>
    <col min="2824" max="3067" width="10.42578125" style="1"/>
    <col min="3068" max="3068" width="4" style="1" customWidth="1"/>
    <col min="3069" max="3069" width="4.5703125" style="1" customWidth="1"/>
    <col min="3070" max="3070" width="2.5703125" style="1" customWidth="1"/>
    <col min="3071" max="3072" width="4" style="1" customWidth="1"/>
    <col min="3073" max="3073" width="93" style="1" customWidth="1"/>
    <col min="3074" max="3077" width="0" style="1" hidden="1" customWidth="1"/>
    <col min="3078" max="3078" width="30.140625" style="1" customWidth="1"/>
    <col min="3079" max="3079" width="41.42578125" style="1" customWidth="1"/>
    <col min="3080" max="3323" width="10.42578125" style="1"/>
    <col min="3324" max="3324" width="4" style="1" customWidth="1"/>
    <col min="3325" max="3325" width="4.5703125" style="1" customWidth="1"/>
    <col min="3326" max="3326" width="2.5703125" style="1" customWidth="1"/>
    <col min="3327" max="3328" width="4" style="1" customWidth="1"/>
    <col min="3329" max="3329" width="93" style="1" customWidth="1"/>
    <col min="3330" max="3333" width="0" style="1" hidden="1" customWidth="1"/>
    <col min="3334" max="3334" width="30.140625" style="1" customWidth="1"/>
    <col min="3335" max="3335" width="41.42578125" style="1" customWidth="1"/>
    <col min="3336" max="3579" width="10.42578125" style="1"/>
    <col min="3580" max="3580" width="4" style="1" customWidth="1"/>
    <col min="3581" max="3581" width="4.5703125" style="1" customWidth="1"/>
    <col min="3582" max="3582" width="2.5703125" style="1" customWidth="1"/>
    <col min="3583" max="3584" width="4" style="1" customWidth="1"/>
    <col min="3585" max="3585" width="93" style="1" customWidth="1"/>
    <col min="3586" max="3589" width="0" style="1" hidden="1" customWidth="1"/>
    <col min="3590" max="3590" width="30.140625" style="1" customWidth="1"/>
    <col min="3591" max="3591" width="41.42578125" style="1" customWidth="1"/>
    <col min="3592" max="3835" width="10.42578125" style="1"/>
    <col min="3836" max="3836" width="4" style="1" customWidth="1"/>
    <col min="3837" max="3837" width="4.5703125" style="1" customWidth="1"/>
    <col min="3838" max="3838" width="2.5703125" style="1" customWidth="1"/>
    <col min="3839" max="3840" width="4" style="1" customWidth="1"/>
    <col min="3841" max="3841" width="93" style="1" customWidth="1"/>
    <col min="3842" max="3845" width="0" style="1" hidden="1" customWidth="1"/>
    <col min="3846" max="3846" width="30.140625" style="1" customWidth="1"/>
    <col min="3847" max="3847" width="41.42578125" style="1" customWidth="1"/>
    <col min="3848" max="4091" width="10.42578125" style="1"/>
    <col min="4092" max="4092" width="4" style="1" customWidth="1"/>
    <col min="4093" max="4093" width="4.5703125" style="1" customWidth="1"/>
    <col min="4094" max="4094" width="2.5703125" style="1" customWidth="1"/>
    <col min="4095" max="4096" width="4" style="1" customWidth="1"/>
    <col min="4097" max="4097" width="93" style="1" customWidth="1"/>
    <col min="4098" max="4101" width="0" style="1" hidden="1" customWidth="1"/>
    <col min="4102" max="4102" width="30.140625" style="1" customWidth="1"/>
    <col min="4103" max="4103" width="41.42578125" style="1" customWidth="1"/>
    <col min="4104" max="4347" width="10.42578125" style="1"/>
    <col min="4348" max="4348" width="4" style="1" customWidth="1"/>
    <col min="4349" max="4349" width="4.5703125" style="1" customWidth="1"/>
    <col min="4350" max="4350" width="2.5703125" style="1" customWidth="1"/>
    <col min="4351" max="4352" width="4" style="1" customWidth="1"/>
    <col min="4353" max="4353" width="93" style="1" customWidth="1"/>
    <col min="4354" max="4357" width="0" style="1" hidden="1" customWidth="1"/>
    <col min="4358" max="4358" width="30.140625" style="1" customWidth="1"/>
    <col min="4359" max="4359" width="41.42578125" style="1" customWidth="1"/>
    <col min="4360" max="4603" width="10.42578125" style="1"/>
    <col min="4604" max="4604" width="4" style="1" customWidth="1"/>
    <col min="4605" max="4605" width="4.5703125" style="1" customWidth="1"/>
    <col min="4606" max="4606" width="2.5703125" style="1" customWidth="1"/>
    <col min="4607" max="4608" width="4" style="1" customWidth="1"/>
    <col min="4609" max="4609" width="93" style="1" customWidth="1"/>
    <col min="4610" max="4613" width="0" style="1" hidden="1" customWidth="1"/>
    <col min="4614" max="4614" width="30.140625" style="1" customWidth="1"/>
    <col min="4615" max="4615" width="41.42578125" style="1" customWidth="1"/>
    <col min="4616" max="4859" width="10.42578125" style="1"/>
    <col min="4860" max="4860" width="4" style="1" customWidth="1"/>
    <col min="4861" max="4861" width="4.5703125" style="1" customWidth="1"/>
    <col min="4862" max="4862" width="2.5703125" style="1" customWidth="1"/>
    <col min="4863" max="4864" width="4" style="1" customWidth="1"/>
    <col min="4865" max="4865" width="93" style="1" customWidth="1"/>
    <col min="4866" max="4869" width="0" style="1" hidden="1" customWidth="1"/>
    <col min="4870" max="4870" width="30.140625" style="1" customWidth="1"/>
    <col min="4871" max="4871" width="41.42578125" style="1" customWidth="1"/>
    <col min="4872" max="5115" width="10.42578125" style="1"/>
    <col min="5116" max="5116" width="4" style="1" customWidth="1"/>
    <col min="5117" max="5117" width="4.5703125" style="1" customWidth="1"/>
    <col min="5118" max="5118" width="2.5703125" style="1" customWidth="1"/>
    <col min="5119" max="5120" width="4" style="1" customWidth="1"/>
    <col min="5121" max="5121" width="93" style="1" customWidth="1"/>
    <col min="5122" max="5125" width="0" style="1" hidden="1" customWidth="1"/>
    <col min="5126" max="5126" width="30.140625" style="1" customWidth="1"/>
    <col min="5127" max="5127" width="41.42578125" style="1" customWidth="1"/>
    <col min="5128" max="5371" width="10.42578125" style="1"/>
    <col min="5372" max="5372" width="4" style="1" customWidth="1"/>
    <col min="5373" max="5373" width="4.5703125" style="1" customWidth="1"/>
    <col min="5374" max="5374" width="2.5703125" style="1" customWidth="1"/>
    <col min="5375" max="5376" width="4" style="1" customWidth="1"/>
    <col min="5377" max="5377" width="93" style="1" customWidth="1"/>
    <col min="5378" max="5381" width="0" style="1" hidden="1" customWidth="1"/>
    <col min="5382" max="5382" width="30.140625" style="1" customWidth="1"/>
    <col min="5383" max="5383" width="41.42578125" style="1" customWidth="1"/>
    <col min="5384" max="5627" width="10.42578125" style="1"/>
    <col min="5628" max="5628" width="4" style="1" customWidth="1"/>
    <col min="5629" max="5629" width="4.5703125" style="1" customWidth="1"/>
    <col min="5630" max="5630" width="2.5703125" style="1" customWidth="1"/>
    <col min="5631" max="5632" width="4" style="1" customWidth="1"/>
    <col min="5633" max="5633" width="93" style="1" customWidth="1"/>
    <col min="5634" max="5637" width="0" style="1" hidden="1" customWidth="1"/>
    <col min="5638" max="5638" width="30.140625" style="1" customWidth="1"/>
    <col min="5639" max="5639" width="41.42578125" style="1" customWidth="1"/>
    <col min="5640" max="5883" width="10.42578125" style="1"/>
    <col min="5884" max="5884" width="4" style="1" customWidth="1"/>
    <col min="5885" max="5885" width="4.5703125" style="1" customWidth="1"/>
    <col min="5886" max="5886" width="2.5703125" style="1" customWidth="1"/>
    <col min="5887" max="5888" width="4" style="1" customWidth="1"/>
    <col min="5889" max="5889" width="93" style="1" customWidth="1"/>
    <col min="5890" max="5893" width="0" style="1" hidden="1" customWidth="1"/>
    <col min="5894" max="5894" width="30.140625" style="1" customWidth="1"/>
    <col min="5895" max="5895" width="41.42578125" style="1" customWidth="1"/>
    <col min="5896" max="6139" width="10.42578125" style="1"/>
    <col min="6140" max="6140" width="4" style="1" customWidth="1"/>
    <col min="6141" max="6141" width="4.5703125" style="1" customWidth="1"/>
    <col min="6142" max="6142" width="2.5703125" style="1" customWidth="1"/>
    <col min="6143" max="6144" width="4" style="1" customWidth="1"/>
    <col min="6145" max="6145" width="93" style="1" customWidth="1"/>
    <col min="6146" max="6149" width="0" style="1" hidden="1" customWidth="1"/>
    <col min="6150" max="6150" width="30.140625" style="1" customWidth="1"/>
    <col min="6151" max="6151" width="41.42578125" style="1" customWidth="1"/>
    <col min="6152" max="6395" width="10.42578125" style="1"/>
    <col min="6396" max="6396" width="4" style="1" customWidth="1"/>
    <col min="6397" max="6397" width="4.5703125" style="1" customWidth="1"/>
    <col min="6398" max="6398" width="2.5703125" style="1" customWidth="1"/>
    <col min="6399" max="6400" width="4" style="1" customWidth="1"/>
    <col min="6401" max="6401" width="93" style="1" customWidth="1"/>
    <col min="6402" max="6405" width="0" style="1" hidden="1" customWidth="1"/>
    <col min="6406" max="6406" width="30.140625" style="1" customWidth="1"/>
    <col min="6407" max="6407" width="41.42578125" style="1" customWidth="1"/>
    <col min="6408" max="6651" width="10.42578125" style="1"/>
    <col min="6652" max="6652" width="4" style="1" customWidth="1"/>
    <col min="6653" max="6653" width="4.5703125" style="1" customWidth="1"/>
    <col min="6654" max="6654" width="2.5703125" style="1" customWidth="1"/>
    <col min="6655" max="6656" width="4" style="1" customWidth="1"/>
    <col min="6657" max="6657" width="93" style="1" customWidth="1"/>
    <col min="6658" max="6661" width="0" style="1" hidden="1" customWidth="1"/>
    <col min="6662" max="6662" width="30.140625" style="1" customWidth="1"/>
    <col min="6663" max="6663" width="41.42578125" style="1" customWidth="1"/>
    <col min="6664" max="6907" width="10.42578125" style="1"/>
    <col min="6908" max="6908" width="4" style="1" customWidth="1"/>
    <col min="6909" max="6909" width="4.5703125" style="1" customWidth="1"/>
    <col min="6910" max="6910" width="2.5703125" style="1" customWidth="1"/>
    <col min="6911" max="6912" width="4" style="1" customWidth="1"/>
    <col min="6913" max="6913" width="93" style="1" customWidth="1"/>
    <col min="6914" max="6917" width="0" style="1" hidden="1" customWidth="1"/>
    <col min="6918" max="6918" width="30.140625" style="1" customWidth="1"/>
    <col min="6919" max="6919" width="41.42578125" style="1" customWidth="1"/>
    <col min="6920" max="7163" width="10.42578125" style="1"/>
    <col min="7164" max="7164" width="4" style="1" customWidth="1"/>
    <col min="7165" max="7165" width="4.5703125" style="1" customWidth="1"/>
    <col min="7166" max="7166" width="2.5703125" style="1" customWidth="1"/>
    <col min="7167" max="7168" width="4" style="1" customWidth="1"/>
    <col min="7169" max="7169" width="93" style="1" customWidth="1"/>
    <col min="7170" max="7173" width="0" style="1" hidden="1" customWidth="1"/>
    <col min="7174" max="7174" width="30.140625" style="1" customWidth="1"/>
    <col min="7175" max="7175" width="41.42578125" style="1" customWidth="1"/>
    <col min="7176" max="7419" width="10.42578125" style="1"/>
    <col min="7420" max="7420" width="4" style="1" customWidth="1"/>
    <col min="7421" max="7421" width="4.5703125" style="1" customWidth="1"/>
    <col min="7422" max="7422" width="2.5703125" style="1" customWidth="1"/>
    <col min="7423" max="7424" width="4" style="1" customWidth="1"/>
    <col min="7425" max="7425" width="93" style="1" customWidth="1"/>
    <col min="7426" max="7429" width="0" style="1" hidden="1" customWidth="1"/>
    <col min="7430" max="7430" width="30.140625" style="1" customWidth="1"/>
    <col min="7431" max="7431" width="41.42578125" style="1" customWidth="1"/>
    <col min="7432" max="7675" width="10.42578125" style="1"/>
    <col min="7676" max="7676" width="4" style="1" customWidth="1"/>
    <col min="7677" max="7677" width="4.5703125" style="1" customWidth="1"/>
    <col min="7678" max="7678" width="2.5703125" style="1" customWidth="1"/>
    <col min="7679" max="7680" width="4" style="1" customWidth="1"/>
    <col min="7681" max="7681" width="93" style="1" customWidth="1"/>
    <col min="7682" max="7685" width="0" style="1" hidden="1" customWidth="1"/>
    <col min="7686" max="7686" width="30.140625" style="1" customWidth="1"/>
    <col min="7687" max="7687" width="41.42578125" style="1" customWidth="1"/>
    <col min="7688" max="7931" width="10.42578125" style="1"/>
    <col min="7932" max="7932" width="4" style="1" customWidth="1"/>
    <col min="7933" max="7933" width="4.5703125" style="1" customWidth="1"/>
    <col min="7934" max="7934" width="2.5703125" style="1" customWidth="1"/>
    <col min="7935" max="7936" width="4" style="1" customWidth="1"/>
    <col min="7937" max="7937" width="93" style="1" customWidth="1"/>
    <col min="7938" max="7941" width="0" style="1" hidden="1" customWidth="1"/>
    <col min="7942" max="7942" width="30.140625" style="1" customWidth="1"/>
    <col min="7943" max="7943" width="41.42578125" style="1" customWidth="1"/>
    <col min="7944" max="8187" width="10.42578125" style="1"/>
    <col min="8188" max="8188" width="4" style="1" customWidth="1"/>
    <col min="8189" max="8189" width="4.5703125" style="1" customWidth="1"/>
    <col min="8190" max="8190" width="2.5703125" style="1" customWidth="1"/>
    <col min="8191" max="8192" width="4" style="1" customWidth="1"/>
    <col min="8193" max="8193" width="93" style="1" customWidth="1"/>
    <col min="8194" max="8197" width="0" style="1" hidden="1" customWidth="1"/>
    <col min="8198" max="8198" width="30.140625" style="1" customWidth="1"/>
    <col min="8199" max="8199" width="41.42578125" style="1" customWidth="1"/>
    <col min="8200" max="8443" width="10.42578125" style="1"/>
    <col min="8444" max="8444" width="4" style="1" customWidth="1"/>
    <col min="8445" max="8445" width="4.5703125" style="1" customWidth="1"/>
    <col min="8446" max="8446" width="2.5703125" style="1" customWidth="1"/>
    <col min="8447" max="8448" width="4" style="1" customWidth="1"/>
    <col min="8449" max="8449" width="93" style="1" customWidth="1"/>
    <col min="8450" max="8453" width="0" style="1" hidden="1" customWidth="1"/>
    <col min="8454" max="8454" width="30.140625" style="1" customWidth="1"/>
    <col min="8455" max="8455" width="41.42578125" style="1" customWidth="1"/>
    <col min="8456" max="8699" width="10.42578125" style="1"/>
    <col min="8700" max="8700" width="4" style="1" customWidth="1"/>
    <col min="8701" max="8701" width="4.5703125" style="1" customWidth="1"/>
    <col min="8702" max="8702" width="2.5703125" style="1" customWidth="1"/>
    <col min="8703" max="8704" width="4" style="1" customWidth="1"/>
    <col min="8705" max="8705" width="93" style="1" customWidth="1"/>
    <col min="8706" max="8709" width="0" style="1" hidden="1" customWidth="1"/>
    <col min="8710" max="8710" width="30.140625" style="1" customWidth="1"/>
    <col min="8711" max="8711" width="41.42578125" style="1" customWidth="1"/>
    <col min="8712" max="8955" width="10.42578125" style="1"/>
    <col min="8956" max="8956" width="4" style="1" customWidth="1"/>
    <col min="8957" max="8957" width="4.5703125" style="1" customWidth="1"/>
    <col min="8958" max="8958" width="2.5703125" style="1" customWidth="1"/>
    <col min="8959" max="8960" width="4" style="1" customWidth="1"/>
    <col min="8961" max="8961" width="93" style="1" customWidth="1"/>
    <col min="8962" max="8965" width="0" style="1" hidden="1" customWidth="1"/>
    <col min="8966" max="8966" width="30.140625" style="1" customWidth="1"/>
    <col min="8967" max="8967" width="41.42578125" style="1" customWidth="1"/>
    <col min="8968" max="9211" width="10.42578125" style="1"/>
    <col min="9212" max="9212" width="4" style="1" customWidth="1"/>
    <col min="9213" max="9213" width="4.5703125" style="1" customWidth="1"/>
    <col min="9214" max="9214" width="2.5703125" style="1" customWidth="1"/>
    <col min="9215" max="9216" width="4" style="1" customWidth="1"/>
    <col min="9217" max="9217" width="93" style="1" customWidth="1"/>
    <col min="9218" max="9221" width="0" style="1" hidden="1" customWidth="1"/>
    <col min="9222" max="9222" width="30.140625" style="1" customWidth="1"/>
    <col min="9223" max="9223" width="41.42578125" style="1" customWidth="1"/>
    <col min="9224" max="9467" width="10.42578125" style="1"/>
    <col min="9468" max="9468" width="4" style="1" customWidth="1"/>
    <col min="9469" max="9469" width="4.5703125" style="1" customWidth="1"/>
    <col min="9470" max="9470" width="2.5703125" style="1" customWidth="1"/>
    <col min="9471" max="9472" width="4" style="1" customWidth="1"/>
    <col min="9473" max="9473" width="93" style="1" customWidth="1"/>
    <col min="9474" max="9477" width="0" style="1" hidden="1" customWidth="1"/>
    <col min="9478" max="9478" width="30.140625" style="1" customWidth="1"/>
    <col min="9479" max="9479" width="41.42578125" style="1" customWidth="1"/>
    <col min="9480" max="9723" width="10.42578125" style="1"/>
    <col min="9724" max="9724" width="4" style="1" customWidth="1"/>
    <col min="9725" max="9725" width="4.5703125" style="1" customWidth="1"/>
    <col min="9726" max="9726" width="2.5703125" style="1" customWidth="1"/>
    <col min="9727" max="9728" width="4" style="1" customWidth="1"/>
    <col min="9729" max="9729" width="93" style="1" customWidth="1"/>
    <col min="9730" max="9733" width="0" style="1" hidden="1" customWidth="1"/>
    <col min="9734" max="9734" width="30.140625" style="1" customWidth="1"/>
    <col min="9735" max="9735" width="41.42578125" style="1" customWidth="1"/>
    <col min="9736" max="9979" width="10.42578125" style="1"/>
    <col min="9980" max="9980" width="4" style="1" customWidth="1"/>
    <col min="9981" max="9981" width="4.5703125" style="1" customWidth="1"/>
    <col min="9982" max="9982" width="2.5703125" style="1" customWidth="1"/>
    <col min="9983" max="9984" width="4" style="1" customWidth="1"/>
    <col min="9985" max="9985" width="93" style="1" customWidth="1"/>
    <col min="9986" max="9989" width="0" style="1" hidden="1" customWidth="1"/>
    <col min="9990" max="9990" width="30.140625" style="1" customWidth="1"/>
    <col min="9991" max="9991" width="41.42578125" style="1" customWidth="1"/>
    <col min="9992" max="10235" width="10.42578125" style="1"/>
    <col min="10236" max="10236" width="4" style="1" customWidth="1"/>
    <col min="10237" max="10237" width="4.5703125" style="1" customWidth="1"/>
    <col min="10238" max="10238" width="2.5703125" style="1" customWidth="1"/>
    <col min="10239" max="10240" width="4" style="1" customWidth="1"/>
    <col min="10241" max="10241" width="93" style="1" customWidth="1"/>
    <col min="10242" max="10245" width="0" style="1" hidden="1" customWidth="1"/>
    <col min="10246" max="10246" width="30.140625" style="1" customWidth="1"/>
    <col min="10247" max="10247" width="41.42578125" style="1" customWidth="1"/>
    <col min="10248" max="10491" width="10.42578125" style="1"/>
    <col min="10492" max="10492" width="4" style="1" customWidth="1"/>
    <col min="10493" max="10493" width="4.5703125" style="1" customWidth="1"/>
    <col min="10494" max="10494" width="2.5703125" style="1" customWidth="1"/>
    <col min="10495" max="10496" width="4" style="1" customWidth="1"/>
    <col min="10497" max="10497" width="93" style="1" customWidth="1"/>
    <col min="10498" max="10501" width="0" style="1" hidden="1" customWidth="1"/>
    <col min="10502" max="10502" width="30.140625" style="1" customWidth="1"/>
    <col min="10503" max="10503" width="41.42578125" style="1" customWidth="1"/>
    <col min="10504" max="10747" width="10.42578125" style="1"/>
    <col min="10748" max="10748" width="4" style="1" customWidth="1"/>
    <col min="10749" max="10749" width="4.5703125" style="1" customWidth="1"/>
    <col min="10750" max="10750" width="2.5703125" style="1" customWidth="1"/>
    <col min="10751" max="10752" width="4" style="1" customWidth="1"/>
    <col min="10753" max="10753" width="93" style="1" customWidth="1"/>
    <col min="10754" max="10757" width="0" style="1" hidden="1" customWidth="1"/>
    <col min="10758" max="10758" width="30.140625" style="1" customWidth="1"/>
    <col min="10759" max="10759" width="41.42578125" style="1" customWidth="1"/>
    <col min="10760" max="11003" width="10.42578125" style="1"/>
    <col min="11004" max="11004" width="4" style="1" customWidth="1"/>
    <col min="11005" max="11005" width="4.5703125" style="1" customWidth="1"/>
    <col min="11006" max="11006" width="2.5703125" style="1" customWidth="1"/>
    <col min="11007" max="11008" width="4" style="1" customWidth="1"/>
    <col min="11009" max="11009" width="93" style="1" customWidth="1"/>
    <col min="11010" max="11013" width="0" style="1" hidden="1" customWidth="1"/>
    <col min="11014" max="11014" width="30.140625" style="1" customWidth="1"/>
    <col min="11015" max="11015" width="41.42578125" style="1" customWidth="1"/>
    <col min="11016" max="11259" width="10.42578125" style="1"/>
    <col min="11260" max="11260" width="4" style="1" customWidth="1"/>
    <col min="11261" max="11261" width="4.5703125" style="1" customWidth="1"/>
    <col min="11262" max="11262" width="2.5703125" style="1" customWidth="1"/>
    <col min="11263" max="11264" width="4" style="1" customWidth="1"/>
    <col min="11265" max="11265" width="93" style="1" customWidth="1"/>
    <col min="11266" max="11269" width="0" style="1" hidden="1" customWidth="1"/>
    <col min="11270" max="11270" width="30.140625" style="1" customWidth="1"/>
    <col min="11271" max="11271" width="41.42578125" style="1" customWidth="1"/>
    <col min="11272" max="11515" width="10.42578125" style="1"/>
    <col min="11516" max="11516" width="4" style="1" customWidth="1"/>
    <col min="11517" max="11517" width="4.5703125" style="1" customWidth="1"/>
    <col min="11518" max="11518" width="2.5703125" style="1" customWidth="1"/>
    <col min="11519" max="11520" width="4" style="1" customWidth="1"/>
    <col min="11521" max="11521" width="93" style="1" customWidth="1"/>
    <col min="11522" max="11525" width="0" style="1" hidden="1" customWidth="1"/>
    <col min="11526" max="11526" width="30.140625" style="1" customWidth="1"/>
    <col min="11527" max="11527" width="41.42578125" style="1" customWidth="1"/>
    <col min="11528" max="11771" width="10.42578125" style="1"/>
    <col min="11772" max="11772" width="4" style="1" customWidth="1"/>
    <col min="11773" max="11773" width="4.5703125" style="1" customWidth="1"/>
    <col min="11774" max="11774" width="2.5703125" style="1" customWidth="1"/>
    <col min="11775" max="11776" width="4" style="1" customWidth="1"/>
    <col min="11777" max="11777" width="93" style="1" customWidth="1"/>
    <col min="11778" max="11781" width="0" style="1" hidden="1" customWidth="1"/>
    <col min="11782" max="11782" width="30.140625" style="1" customWidth="1"/>
    <col min="11783" max="11783" width="41.42578125" style="1" customWidth="1"/>
    <col min="11784" max="12027" width="10.42578125" style="1"/>
    <col min="12028" max="12028" width="4" style="1" customWidth="1"/>
    <col min="12029" max="12029" width="4.5703125" style="1" customWidth="1"/>
    <col min="12030" max="12030" width="2.5703125" style="1" customWidth="1"/>
    <col min="12031" max="12032" width="4" style="1" customWidth="1"/>
    <col min="12033" max="12033" width="93" style="1" customWidth="1"/>
    <col min="12034" max="12037" width="0" style="1" hidden="1" customWidth="1"/>
    <col min="12038" max="12038" width="30.140625" style="1" customWidth="1"/>
    <col min="12039" max="12039" width="41.42578125" style="1" customWidth="1"/>
    <col min="12040" max="12283" width="10.42578125" style="1"/>
    <col min="12284" max="12284" width="4" style="1" customWidth="1"/>
    <col min="12285" max="12285" width="4.5703125" style="1" customWidth="1"/>
    <col min="12286" max="12286" width="2.5703125" style="1" customWidth="1"/>
    <col min="12287" max="12288" width="4" style="1" customWidth="1"/>
    <col min="12289" max="12289" width="93" style="1" customWidth="1"/>
    <col min="12290" max="12293" width="0" style="1" hidden="1" customWidth="1"/>
    <col min="12294" max="12294" width="30.140625" style="1" customWidth="1"/>
    <col min="12295" max="12295" width="41.42578125" style="1" customWidth="1"/>
    <col min="12296" max="12539" width="10.42578125" style="1"/>
    <col min="12540" max="12540" width="4" style="1" customWidth="1"/>
    <col min="12541" max="12541" width="4.5703125" style="1" customWidth="1"/>
    <col min="12542" max="12542" width="2.5703125" style="1" customWidth="1"/>
    <col min="12543" max="12544" width="4" style="1" customWidth="1"/>
    <col min="12545" max="12545" width="93" style="1" customWidth="1"/>
    <col min="12546" max="12549" width="0" style="1" hidden="1" customWidth="1"/>
    <col min="12550" max="12550" width="30.140625" style="1" customWidth="1"/>
    <col min="12551" max="12551" width="41.42578125" style="1" customWidth="1"/>
    <col min="12552" max="12795" width="10.42578125" style="1"/>
    <col min="12796" max="12796" width="4" style="1" customWidth="1"/>
    <col min="12797" max="12797" width="4.5703125" style="1" customWidth="1"/>
    <col min="12798" max="12798" width="2.5703125" style="1" customWidth="1"/>
    <col min="12799" max="12800" width="4" style="1" customWidth="1"/>
    <col min="12801" max="12801" width="93" style="1" customWidth="1"/>
    <col min="12802" max="12805" width="0" style="1" hidden="1" customWidth="1"/>
    <col min="12806" max="12806" width="30.140625" style="1" customWidth="1"/>
    <col min="12807" max="12807" width="41.42578125" style="1" customWidth="1"/>
    <col min="12808" max="13051" width="10.42578125" style="1"/>
    <col min="13052" max="13052" width="4" style="1" customWidth="1"/>
    <col min="13053" max="13053" width="4.5703125" style="1" customWidth="1"/>
    <col min="13054" max="13054" width="2.5703125" style="1" customWidth="1"/>
    <col min="13055" max="13056" width="4" style="1" customWidth="1"/>
    <col min="13057" max="13057" width="93" style="1" customWidth="1"/>
    <col min="13058" max="13061" width="0" style="1" hidden="1" customWidth="1"/>
    <col min="13062" max="13062" width="30.140625" style="1" customWidth="1"/>
    <col min="13063" max="13063" width="41.42578125" style="1" customWidth="1"/>
    <col min="13064" max="13307" width="10.42578125" style="1"/>
    <col min="13308" max="13308" width="4" style="1" customWidth="1"/>
    <col min="13309" max="13309" width="4.5703125" style="1" customWidth="1"/>
    <col min="13310" max="13310" width="2.5703125" style="1" customWidth="1"/>
    <col min="13311" max="13312" width="4" style="1" customWidth="1"/>
    <col min="13313" max="13313" width="93" style="1" customWidth="1"/>
    <col min="13314" max="13317" width="0" style="1" hidden="1" customWidth="1"/>
    <col min="13318" max="13318" width="30.140625" style="1" customWidth="1"/>
    <col min="13319" max="13319" width="41.42578125" style="1" customWidth="1"/>
    <col min="13320" max="13563" width="10.42578125" style="1"/>
    <col min="13564" max="13564" width="4" style="1" customWidth="1"/>
    <col min="13565" max="13565" width="4.5703125" style="1" customWidth="1"/>
    <col min="13566" max="13566" width="2.5703125" style="1" customWidth="1"/>
    <col min="13567" max="13568" width="4" style="1" customWidth="1"/>
    <col min="13569" max="13569" width="93" style="1" customWidth="1"/>
    <col min="13570" max="13573" width="0" style="1" hidden="1" customWidth="1"/>
    <col min="13574" max="13574" width="30.140625" style="1" customWidth="1"/>
    <col min="13575" max="13575" width="41.42578125" style="1" customWidth="1"/>
    <col min="13576" max="13819" width="10.42578125" style="1"/>
    <col min="13820" max="13820" width="4" style="1" customWidth="1"/>
    <col min="13821" max="13821" width="4.5703125" style="1" customWidth="1"/>
    <col min="13822" max="13822" width="2.5703125" style="1" customWidth="1"/>
    <col min="13823" max="13824" width="4" style="1" customWidth="1"/>
    <col min="13825" max="13825" width="93" style="1" customWidth="1"/>
    <col min="13826" max="13829" width="0" style="1" hidden="1" customWidth="1"/>
    <col min="13830" max="13830" width="30.140625" style="1" customWidth="1"/>
    <col min="13831" max="13831" width="41.42578125" style="1" customWidth="1"/>
    <col min="13832" max="14075" width="10.42578125" style="1"/>
    <col min="14076" max="14076" width="4" style="1" customWidth="1"/>
    <col min="14077" max="14077" width="4.5703125" style="1" customWidth="1"/>
    <col min="14078" max="14078" width="2.5703125" style="1" customWidth="1"/>
    <col min="14079" max="14080" width="4" style="1" customWidth="1"/>
    <col min="14081" max="14081" width="93" style="1" customWidth="1"/>
    <col min="14082" max="14085" width="0" style="1" hidden="1" customWidth="1"/>
    <col min="14086" max="14086" width="30.140625" style="1" customWidth="1"/>
    <col min="14087" max="14087" width="41.42578125" style="1" customWidth="1"/>
    <col min="14088" max="14331" width="10.42578125" style="1"/>
    <col min="14332" max="14332" width="4" style="1" customWidth="1"/>
    <col min="14333" max="14333" width="4.5703125" style="1" customWidth="1"/>
    <col min="14334" max="14334" width="2.5703125" style="1" customWidth="1"/>
    <col min="14335" max="14336" width="4" style="1" customWidth="1"/>
    <col min="14337" max="14337" width="93" style="1" customWidth="1"/>
    <col min="14338" max="14341" width="0" style="1" hidden="1" customWidth="1"/>
    <col min="14342" max="14342" width="30.140625" style="1" customWidth="1"/>
    <col min="14343" max="14343" width="41.42578125" style="1" customWidth="1"/>
    <col min="14344" max="14587" width="10.42578125" style="1"/>
    <col min="14588" max="14588" width="4" style="1" customWidth="1"/>
    <col min="14589" max="14589" width="4.5703125" style="1" customWidth="1"/>
    <col min="14590" max="14590" width="2.5703125" style="1" customWidth="1"/>
    <col min="14591" max="14592" width="4" style="1" customWidth="1"/>
    <col min="14593" max="14593" width="93" style="1" customWidth="1"/>
    <col min="14594" max="14597" width="0" style="1" hidden="1" customWidth="1"/>
    <col min="14598" max="14598" width="30.140625" style="1" customWidth="1"/>
    <col min="14599" max="14599" width="41.42578125" style="1" customWidth="1"/>
    <col min="14600" max="14843" width="10.42578125" style="1"/>
    <col min="14844" max="14844" width="4" style="1" customWidth="1"/>
    <col min="14845" max="14845" width="4.5703125" style="1" customWidth="1"/>
    <col min="14846" max="14846" width="2.5703125" style="1" customWidth="1"/>
    <col min="14847" max="14848" width="4" style="1" customWidth="1"/>
    <col min="14849" max="14849" width="93" style="1" customWidth="1"/>
    <col min="14850" max="14853" width="0" style="1" hidden="1" customWidth="1"/>
    <col min="14854" max="14854" width="30.140625" style="1" customWidth="1"/>
    <col min="14855" max="14855" width="41.42578125" style="1" customWidth="1"/>
    <col min="14856" max="15099" width="10.42578125" style="1"/>
    <col min="15100" max="15100" width="4" style="1" customWidth="1"/>
    <col min="15101" max="15101" width="4.5703125" style="1" customWidth="1"/>
    <col min="15102" max="15102" width="2.5703125" style="1" customWidth="1"/>
    <col min="15103" max="15104" width="4" style="1" customWidth="1"/>
    <col min="15105" max="15105" width="93" style="1" customWidth="1"/>
    <col min="15106" max="15109" width="0" style="1" hidden="1" customWidth="1"/>
    <col min="15110" max="15110" width="30.140625" style="1" customWidth="1"/>
    <col min="15111" max="15111" width="41.42578125" style="1" customWidth="1"/>
    <col min="15112" max="15355" width="10.42578125" style="1"/>
    <col min="15356" max="15356" width="4" style="1" customWidth="1"/>
    <col min="15357" max="15357" width="4.5703125" style="1" customWidth="1"/>
    <col min="15358" max="15358" width="2.5703125" style="1" customWidth="1"/>
    <col min="15359" max="15360" width="4" style="1" customWidth="1"/>
    <col min="15361" max="15361" width="93" style="1" customWidth="1"/>
    <col min="15362" max="15365" width="0" style="1" hidden="1" customWidth="1"/>
    <col min="15366" max="15366" width="30.140625" style="1" customWidth="1"/>
    <col min="15367" max="15367" width="41.42578125" style="1" customWidth="1"/>
    <col min="15368" max="15611" width="10.42578125" style="1"/>
    <col min="15612" max="15612" width="4" style="1" customWidth="1"/>
    <col min="15613" max="15613" width="4.5703125" style="1" customWidth="1"/>
    <col min="15614" max="15614" width="2.5703125" style="1" customWidth="1"/>
    <col min="15615" max="15616" width="4" style="1" customWidth="1"/>
    <col min="15617" max="15617" width="93" style="1" customWidth="1"/>
    <col min="15618" max="15621" width="0" style="1" hidden="1" customWidth="1"/>
    <col min="15622" max="15622" width="30.140625" style="1" customWidth="1"/>
    <col min="15623" max="15623" width="41.42578125" style="1" customWidth="1"/>
    <col min="15624" max="15867" width="10.42578125" style="1"/>
    <col min="15868" max="15868" width="4" style="1" customWidth="1"/>
    <col min="15869" max="15869" width="4.5703125" style="1" customWidth="1"/>
    <col min="15870" max="15870" width="2.5703125" style="1" customWidth="1"/>
    <col min="15871" max="15872" width="4" style="1" customWidth="1"/>
    <col min="15873" max="15873" width="93" style="1" customWidth="1"/>
    <col min="15874" max="15877" width="0" style="1" hidden="1" customWidth="1"/>
    <col min="15878" max="15878" width="30.140625" style="1" customWidth="1"/>
    <col min="15879" max="15879" width="41.42578125" style="1" customWidth="1"/>
    <col min="15880" max="16123" width="10.42578125" style="1"/>
    <col min="16124" max="16124" width="4" style="1" customWidth="1"/>
    <col min="16125" max="16125" width="4.5703125" style="1" customWidth="1"/>
    <col min="16126" max="16126" width="2.5703125" style="1" customWidth="1"/>
    <col min="16127" max="16128" width="4" style="1" customWidth="1"/>
    <col min="16129" max="16129" width="93" style="1" customWidth="1"/>
    <col min="16130" max="16133" width="0" style="1" hidden="1" customWidth="1"/>
    <col min="16134" max="16134" width="30.140625" style="1" customWidth="1"/>
    <col min="16135" max="16135" width="41.42578125" style="1" customWidth="1"/>
    <col min="16136" max="16384" width="10.42578125" style="1"/>
  </cols>
  <sheetData>
    <row r="2" spans="1:10" ht="18.75" thickBot="1">
      <c r="B2" s="2" t="s">
        <v>0</v>
      </c>
      <c r="C2" s="3"/>
      <c r="D2" s="3"/>
      <c r="E2" s="3"/>
      <c r="F2" s="3"/>
      <c r="G2" s="3"/>
      <c r="H2" s="4"/>
    </row>
    <row r="3" spans="1:10" s="5" customFormat="1" ht="47.25">
      <c r="B3" s="6" t="s">
        <v>1</v>
      </c>
      <c r="C3" s="7"/>
      <c r="D3" s="7"/>
      <c r="E3" s="7"/>
      <c r="F3" s="7"/>
      <c r="G3" s="7"/>
      <c r="H3" s="8" t="str">
        <f>'[1]CE-118'!B5</f>
        <v>Istituto Oncologico Veneto</v>
      </c>
    </row>
    <row r="4" spans="1:10" s="5" customFormat="1" ht="15.75" thickBot="1">
      <c r="B4" s="9"/>
      <c r="C4" s="10"/>
      <c r="D4" s="10"/>
      <c r="E4" s="10"/>
      <c r="F4" s="10"/>
      <c r="G4" s="10"/>
      <c r="H4" s="11" t="s">
        <v>2</v>
      </c>
    </row>
    <row r="5" spans="1:10" ht="19.5" thickBot="1">
      <c r="B5" s="12"/>
      <c r="C5" s="12"/>
      <c r="D5" s="12"/>
      <c r="E5" s="12"/>
      <c r="F5" s="12"/>
      <c r="G5" s="12"/>
      <c r="H5" s="13">
        <v>2</v>
      </c>
    </row>
    <row r="6" spans="1:10" ht="18">
      <c r="B6" s="14" t="s">
        <v>3</v>
      </c>
      <c r="C6" s="15"/>
      <c r="D6" s="15"/>
      <c r="E6" s="15"/>
      <c r="F6" s="15"/>
      <c r="G6" s="16"/>
      <c r="H6" s="17" t="str">
        <f>CONCATENATE("Anno ",'[1]CE-118'!B6)</f>
        <v>Anno 2014</v>
      </c>
    </row>
    <row r="7" spans="1:10" s="18" customFormat="1" ht="15.75">
      <c r="A7" s="18" t="s">
        <v>4</v>
      </c>
      <c r="B7" s="19" t="s">
        <v>5</v>
      </c>
      <c r="C7" s="20" t="s">
        <v>6</v>
      </c>
      <c r="D7" s="20"/>
      <c r="E7" s="20"/>
      <c r="F7" s="20"/>
      <c r="G7" s="21"/>
      <c r="H7" s="22">
        <f>VLOOKUP($A7,'[1]CE-118'!$A$8:$B$560,H$5,FALSE)</f>
        <v>79062168.5</v>
      </c>
      <c r="I7" s="23"/>
      <c r="J7" s="23"/>
    </row>
    <row r="8" spans="1:10" s="18" customFormat="1" ht="15.75">
      <c r="A8" s="18" t="s">
        <v>7</v>
      </c>
      <c r="B8" s="24"/>
      <c r="C8" s="25" t="s">
        <v>8</v>
      </c>
      <c r="D8" s="26" t="s">
        <v>9</v>
      </c>
      <c r="E8" s="26"/>
      <c r="F8" s="26"/>
      <c r="G8" s="27"/>
      <c r="H8" s="22">
        <f>VLOOKUP($A8,'[1]CE-118'!$A$8:$B$560,H$5,FALSE)</f>
        <v>8723547.9800000004</v>
      </c>
    </row>
    <row r="9" spans="1:10" s="5" customFormat="1">
      <c r="A9" s="5" t="s">
        <v>10</v>
      </c>
      <c r="B9" s="28"/>
      <c r="C9" s="29"/>
      <c r="D9" s="30"/>
      <c r="E9" s="29" t="s">
        <v>11</v>
      </c>
      <c r="F9" s="30" t="s">
        <v>12</v>
      </c>
      <c r="G9" s="31"/>
      <c r="H9" s="32">
        <f>VLOOKUP($A9,'[1]CE-118'!$A$8:$B$560,H$5,FALSE)</f>
        <v>5808521</v>
      </c>
    </row>
    <row r="10" spans="1:10" s="5" customFormat="1">
      <c r="A10" s="5" t="s">
        <v>13</v>
      </c>
      <c r="B10" s="28"/>
      <c r="C10" s="29"/>
      <c r="D10" s="30"/>
      <c r="E10" s="29" t="s">
        <v>14</v>
      </c>
      <c r="F10" s="30" t="s">
        <v>15</v>
      </c>
      <c r="G10" s="31"/>
      <c r="H10" s="32">
        <f>VLOOKUP($A10,'[1]CE-118'!$A$8:$B$560,H$5,FALSE)</f>
        <v>460000</v>
      </c>
    </row>
    <row r="11" spans="1:10" s="5" customFormat="1">
      <c r="A11" s="5" t="s">
        <v>16</v>
      </c>
      <c r="B11" s="28"/>
      <c r="C11" s="29"/>
      <c r="D11" s="30"/>
      <c r="E11" s="29"/>
      <c r="F11" s="33" t="s">
        <v>8</v>
      </c>
      <c r="G11" s="34" t="s">
        <v>17</v>
      </c>
      <c r="H11" s="32">
        <f>VLOOKUP($A11,'[1]CE-118'!$A$8:$B$560,H$5,FALSE)</f>
        <v>0</v>
      </c>
    </row>
    <row r="12" spans="1:10" s="5" customFormat="1">
      <c r="A12" s="5" t="s">
        <v>18</v>
      </c>
      <c r="B12" s="28"/>
      <c r="C12" s="29"/>
      <c r="D12" s="30"/>
      <c r="E12" s="29"/>
      <c r="F12" s="33" t="s">
        <v>19</v>
      </c>
      <c r="G12" s="34" t="s">
        <v>20</v>
      </c>
      <c r="H12" s="32">
        <f>VLOOKUP($A12,'[1]CE-118'!$A$8:$B$560,H$5,FALSE)</f>
        <v>0</v>
      </c>
    </row>
    <row r="13" spans="1:10" s="5" customFormat="1">
      <c r="A13" s="5" t="s">
        <v>21</v>
      </c>
      <c r="B13" s="28"/>
      <c r="C13" s="29"/>
      <c r="D13" s="30"/>
      <c r="E13" s="29"/>
      <c r="F13" s="33" t="s">
        <v>22</v>
      </c>
      <c r="G13" s="34" t="s">
        <v>23</v>
      </c>
      <c r="H13" s="32">
        <f>VLOOKUP($A13,'[1]CE-118'!$A$8:$B$560,H$5,FALSE)</f>
        <v>0</v>
      </c>
    </row>
    <row r="14" spans="1:10" s="5" customFormat="1">
      <c r="A14" s="5" t="s">
        <v>24</v>
      </c>
      <c r="B14" s="28"/>
      <c r="C14" s="29"/>
      <c r="D14" s="30"/>
      <c r="E14" s="29"/>
      <c r="F14" s="33" t="s">
        <v>25</v>
      </c>
      <c r="G14" s="34" t="s">
        <v>26</v>
      </c>
      <c r="H14" s="32">
        <f>VLOOKUP($A14,'[1]CE-118'!$A$8:$B$560,H$5,FALSE)</f>
        <v>0</v>
      </c>
    </row>
    <row r="15" spans="1:10" s="5" customFormat="1">
      <c r="A15" s="5" t="s">
        <v>27</v>
      </c>
      <c r="B15" s="28"/>
      <c r="C15" s="29"/>
      <c r="D15" s="30"/>
      <c r="E15" s="29"/>
      <c r="F15" s="33" t="s">
        <v>28</v>
      </c>
      <c r="G15" s="34" t="s">
        <v>29</v>
      </c>
      <c r="H15" s="32">
        <f>VLOOKUP($A15,'[1]CE-118'!$A$8:$B$560,H$5,FALSE)</f>
        <v>460000</v>
      </c>
    </row>
    <row r="16" spans="1:10" s="5" customFormat="1">
      <c r="A16" s="5" t="s">
        <v>30</v>
      </c>
      <c r="B16" s="28"/>
      <c r="C16" s="35"/>
      <c r="D16" s="36"/>
      <c r="E16" s="35"/>
      <c r="F16" s="37" t="s">
        <v>31</v>
      </c>
      <c r="G16" s="38" t="s">
        <v>32</v>
      </c>
      <c r="H16" s="32">
        <f>VLOOKUP($A16,'[1]CE-118'!$A$8:$B$560,H$5,FALSE)</f>
        <v>0</v>
      </c>
    </row>
    <row r="17" spans="1:8" s="5" customFormat="1">
      <c r="A17" s="5" t="s">
        <v>33</v>
      </c>
      <c r="B17" s="28"/>
      <c r="C17" s="29"/>
      <c r="D17" s="30"/>
      <c r="E17" s="29" t="s">
        <v>34</v>
      </c>
      <c r="F17" s="30" t="s">
        <v>35</v>
      </c>
      <c r="G17" s="39"/>
      <c r="H17" s="32">
        <f>VLOOKUP($A17,'[1]CE-118'!$A$8:$B$560,H$5,FALSE)</f>
        <v>2455026.98</v>
      </c>
    </row>
    <row r="18" spans="1:8" s="5" customFormat="1">
      <c r="A18" s="5" t="s">
        <v>36</v>
      </c>
      <c r="B18" s="28"/>
      <c r="C18" s="35"/>
      <c r="D18" s="36"/>
      <c r="E18" s="36"/>
      <c r="F18" s="37" t="s">
        <v>8</v>
      </c>
      <c r="G18" s="38" t="s">
        <v>37</v>
      </c>
      <c r="H18" s="32">
        <f>VLOOKUP($A18,'[1]CE-118'!$A$8:$B$560,H$5,FALSE)</f>
        <v>1655026.98</v>
      </c>
    </row>
    <row r="19" spans="1:8" s="5" customFormat="1">
      <c r="A19" s="5" t="s">
        <v>38</v>
      </c>
      <c r="B19" s="28"/>
      <c r="C19" s="29"/>
      <c r="D19" s="30"/>
      <c r="E19" s="30"/>
      <c r="F19" s="33" t="s">
        <v>19</v>
      </c>
      <c r="G19" s="34" t="s">
        <v>39</v>
      </c>
      <c r="H19" s="32">
        <f>VLOOKUP($A19,'[1]CE-118'!$A$8:$B$560,H$5,FALSE)</f>
        <v>0</v>
      </c>
    </row>
    <row r="20" spans="1:8" s="5" customFormat="1">
      <c r="A20" s="5" t="s">
        <v>40</v>
      </c>
      <c r="B20" s="28"/>
      <c r="C20" s="29"/>
      <c r="D20" s="30"/>
      <c r="E20" s="30"/>
      <c r="F20" s="33" t="s">
        <v>22</v>
      </c>
      <c r="G20" s="34" t="s">
        <v>41</v>
      </c>
      <c r="H20" s="32">
        <f>VLOOKUP($A20,'[1]CE-118'!$A$8:$B$560,H$5,FALSE)</f>
        <v>800000</v>
      </c>
    </row>
    <row r="21" spans="1:8" s="5" customFormat="1">
      <c r="A21" s="5" t="s">
        <v>42</v>
      </c>
      <c r="B21" s="28"/>
      <c r="C21" s="35"/>
      <c r="D21" s="36"/>
      <c r="E21" s="36"/>
      <c r="F21" s="37" t="s">
        <v>25</v>
      </c>
      <c r="G21" s="38" t="s">
        <v>43</v>
      </c>
      <c r="H21" s="32">
        <f>VLOOKUP($A21,'[1]CE-118'!$A$8:$B$560,H$5,FALSE)</f>
        <v>0</v>
      </c>
    </row>
    <row r="22" spans="1:8" s="5" customFormat="1">
      <c r="A22" s="5" t="s">
        <v>44</v>
      </c>
      <c r="B22" s="28"/>
      <c r="C22" s="29"/>
      <c r="D22" s="30"/>
      <c r="E22" s="29" t="s">
        <v>45</v>
      </c>
      <c r="F22" s="30" t="s">
        <v>46</v>
      </c>
      <c r="G22" s="31"/>
      <c r="H22" s="32">
        <f>VLOOKUP($A22,'[1]CE-118'!$A$8:$B$560,H$5,FALSE)</f>
        <v>0</v>
      </c>
    </row>
    <row r="23" spans="1:8" s="18" customFormat="1" ht="15.75">
      <c r="A23" s="18" t="s">
        <v>47</v>
      </c>
      <c r="B23" s="40"/>
      <c r="C23" s="41" t="s">
        <v>19</v>
      </c>
      <c r="D23" s="42" t="s">
        <v>48</v>
      </c>
      <c r="E23" s="42"/>
      <c r="F23" s="42"/>
      <c r="G23" s="43"/>
      <c r="H23" s="22">
        <f>VLOOKUP($A23,'[1]CE-118'!$A$8:$B$560,H$5,FALSE)</f>
        <v>-1053032.07</v>
      </c>
    </row>
    <row r="24" spans="1:8" s="18" customFormat="1" ht="15.75">
      <c r="A24" s="18" t="s">
        <v>49</v>
      </c>
      <c r="B24" s="40"/>
      <c r="C24" s="25" t="s">
        <v>22</v>
      </c>
      <c r="D24" s="26" t="s">
        <v>50</v>
      </c>
      <c r="E24" s="26"/>
      <c r="F24" s="26"/>
      <c r="G24" s="27"/>
      <c r="H24" s="22">
        <f>VLOOKUP($A24,'[1]CE-118'!$A$8:$B$560,H$5,FALSE)</f>
        <v>3035000</v>
      </c>
    </row>
    <row r="25" spans="1:8" s="18" customFormat="1" ht="15.75">
      <c r="A25" s="18" t="s">
        <v>51</v>
      </c>
      <c r="B25" s="24"/>
      <c r="C25" s="41" t="s">
        <v>25</v>
      </c>
      <c r="D25" s="42" t="s">
        <v>52</v>
      </c>
      <c r="E25" s="42"/>
      <c r="F25" s="42"/>
      <c r="G25" s="43"/>
      <c r="H25" s="22">
        <f>VLOOKUP($A25,'[1]CE-118'!$A$8:$B$560,H$5,FALSE)</f>
        <v>56833702.140000001</v>
      </c>
    </row>
    <row r="26" spans="1:8" s="5" customFormat="1">
      <c r="A26" s="5" t="s">
        <v>53</v>
      </c>
      <c r="B26" s="28"/>
      <c r="C26" s="29"/>
      <c r="D26" s="30"/>
      <c r="E26" s="29" t="s">
        <v>11</v>
      </c>
      <c r="F26" s="30" t="s">
        <v>54</v>
      </c>
      <c r="G26" s="31"/>
      <c r="H26" s="32">
        <f>VLOOKUP($A26,'[1]CE-118'!$A$8:$B$560,H$5,FALSE)</f>
        <v>50577552.140000001</v>
      </c>
    </row>
    <row r="27" spans="1:8" s="5" customFormat="1">
      <c r="A27" s="5" t="s">
        <v>55</v>
      </c>
      <c r="B27" s="28"/>
      <c r="C27" s="35"/>
      <c r="D27" s="36"/>
      <c r="E27" s="35" t="s">
        <v>14</v>
      </c>
      <c r="F27" s="36" t="s">
        <v>56</v>
      </c>
      <c r="G27" s="44"/>
      <c r="H27" s="32">
        <f>VLOOKUP($A27,'[1]CE-118'!$A$8:$B$560,H$5,FALSE)</f>
        <v>1361900</v>
      </c>
    </row>
    <row r="28" spans="1:8" s="5" customFormat="1">
      <c r="A28" s="5" t="s">
        <v>57</v>
      </c>
      <c r="B28" s="28"/>
      <c r="C28" s="45"/>
      <c r="D28" s="46"/>
      <c r="E28" s="47" t="s">
        <v>34</v>
      </c>
      <c r="F28" s="48" t="s">
        <v>58</v>
      </c>
      <c r="G28" s="49"/>
      <c r="H28" s="50">
        <f>VLOOKUP($A28,'[1]CE-118'!$A$8:$B$560,H$5,FALSE)+VLOOKUP($A29,'[1]CE-118'!$A$8:$B$560,H$5,FALSE)+VLOOKUP($A30,'[1]CE-118'!$A$8:$B$560,H$5,FALSE)</f>
        <v>4894250</v>
      </c>
    </row>
    <row r="29" spans="1:8" s="5" customFormat="1">
      <c r="A29" s="5" t="s">
        <v>59</v>
      </c>
      <c r="B29" s="28"/>
      <c r="C29" s="35"/>
      <c r="D29" s="36"/>
      <c r="E29" s="51"/>
      <c r="F29" s="52"/>
      <c r="G29" s="53"/>
      <c r="H29" s="54">
        <f>VLOOKUP($A29,'[1]CE-118'!$A$7:$B$560,H$5,FALSE)</f>
        <v>4244250</v>
      </c>
    </row>
    <row r="30" spans="1:8" s="5" customFormat="1">
      <c r="A30" s="5" t="s">
        <v>60</v>
      </c>
      <c r="B30" s="28"/>
      <c r="C30" s="55"/>
      <c r="D30" s="56"/>
      <c r="E30" s="57"/>
      <c r="F30" s="58"/>
      <c r="G30" s="59"/>
      <c r="H30" s="60">
        <f>VLOOKUP($A30,'[1]CE-118'!$A$7:$B$560,H$5,FALSE)</f>
        <v>600000</v>
      </c>
    </row>
    <row r="31" spans="1:8" s="18" customFormat="1" ht="15.75">
      <c r="A31" s="18" t="s">
        <v>61</v>
      </c>
      <c r="B31" s="40"/>
      <c r="C31" s="41" t="s">
        <v>28</v>
      </c>
      <c r="D31" s="42" t="s">
        <v>62</v>
      </c>
      <c r="E31" s="42"/>
      <c r="F31" s="42"/>
      <c r="G31" s="43"/>
      <c r="H31" s="22">
        <f>VLOOKUP($A31,'[1]CE-118'!$A$8:$B$560,H$5,FALSE)</f>
        <v>7273028.1399999997</v>
      </c>
    </row>
    <row r="32" spans="1:8" s="18" customFormat="1" ht="15.75">
      <c r="A32" s="18" t="s">
        <v>63</v>
      </c>
      <c r="B32" s="40"/>
      <c r="C32" s="25" t="s">
        <v>31</v>
      </c>
      <c r="D32" s="26" t="s">
        <v>64</v>
      </c>
      <c r="E32" s="26"/>
      <c r="F32" s="26"/>
      <c r="G32" s="27"/>
      <c r="H32" s="22">
        <f>VLOOKUP($A32,'[1]CE-118'!$A$8:$B$560,H$5,FALSE)</f>
        <v>800000</v>
      </c>
    </row>
    <row r="33" spans="1:10" s="18" customFormat="1" ht="15.75">
      <c r="A33" s="18" t="s">
        <v>65</v>
      </c>
      <c r="B33" s="40"/>
      <c r="C33" s="41" t="s">
        <v>66</v>
      </c>
      <c r="D33" s="42" t="s">
        <v>67</v>
      </c>
      <c r="E33" s="42"/>
      <c r="F33" s="42"/>
      <c r="G33" s="43"/>
      <c r="H33" s="22">
        <f>VLOOKUP($A33,'[1]CE-118'!$A$8:$B$560,H$5,FALSE)</f>
        <v>3322922.31</v>
      </c>
    </row>
    <row r="34" spans="1:10" s="18" customFormat="1" ht="15.75">
      <c r="A34" s="18" t="s">
        <v>68</v>
      </c>
      <c r="B34" s="40"/>
      <c r="C34" s="25" t="s">
        <v>69</v>
      </c>
      <c r="D34" s="61" t="s">
        <v>70</v>
      </c>
      <c r="E34" s="62"/>
      <c r="F34" s="62"/>
      <c r="G34" s="63"/>
      <c r="H34" s="22">
        <f>VLOOKUP($A34,'[1]CE-118'!$A$8:$B$560,H$5,FALSE)</f>
        <v>0</v>
      </c>
    </row>
    <row r="35" spans="1:10" s="18" customFormat="1" ht="15.75">
      <c r="A35" s="18" t="s">
        <v>71</v>
      </c>
      <c r="B35" s="40"/>
      <c r="C35" s="41" t="s">
        <v>72</v>
      </c>
      <c r="D35" s="42" t="s">
        <v>73</v>
      </c>
      <c r="E35" s="42"/>
      <c r="F35" s="42"/>
      <c r="G35" s="43"/>
      <c r="H35" s="22">
        <f>VLOOKUP($A35,'[1]CE-118'!$A$8:$B$560,H$5,FALSE)</f>
        <v>127000</v>
      </c>
    </row>
    <row r="36" spans="1:10" s="18" customFormat="1" ht="15.75">
      <c r="B36" s="64"/>
      <c r="C36" s="65" t="s">
        <v>74</v>
      </c>
      <c r="D36" s="65"/>
      <c r="E36" s="65"/>
      <c r="F36" s="65"/>
      <c r="G36" s="66"/>
      <c r="H36" s="67">
        <f>H8+H23+H24+H25+H31+H32+H33+H34+H35</f>
        <v>79062168.5</v>
      </c>
    </row>
    <row r="37" spans="1:10" s="5" customFormat="1">
      <c r="B37" s="68"/>
      <c r="C37" s="35"/>
      <c r="D37" s="36"/>
      <c r="E37" s="36"/>
      <c r="F37" s="36"/>
      <c r="G37" s="44"/>
      <c r="H37" s="69"/>
    </row>
    <row r="38" spans="1:10" s="18" customFormat="1" ht="15.75">
      <c r="A38" s="18" t="s">
        <v>75</v>
      </c>
      <c r="B38" s="70" t="s">
        <v>76</v>
      </c>
      <c r="C38" s="71" t="s">
        <v>77</v>
      </c>
      <c r="D38" s="72"/>
      <c r="E38" s="72"/>
      <c r="F38" s="72"/>
      <c r="G38" s="73"/>
      <c r="H38" s="74">
        <f>VLOOKUP($A38,'[1]CE-118'!$A$8:$B$560,H$5,FALSE)</f>
        <v>77603612.010000005</v>
      </c>
      <c r="I38" s="23"/>
      <c r="J38" s="23"/>
    </row>
    <row r="39" spans="1:10" s="18" customFormat="1" ht="15.75">
      <c r="A39" s="18" t="s">
        <v>78</v>
      </c>
      <c r="B39" s="40"/>
      <c r="C39" s="41" t="s">
        <v>8</v>
      </c>
      <c r="D39" s="42" t="s">
        <v>79</v>
      </c>
      <c r="E39" s="75"/>
      <c r="F39" s="42"/>
      <c r="G39" s="43"/>
      <c r="H39" s="74">
        <f>VLOOKUP($A39,'[1]CE-118'!$A$8:$B$560,H$5,FALSE)</f>
        <v>26447607.170000002</v>
      </c>
    </row>
    <row r="40" spans="1:10" s="5" customFormat="1">
      <c r="A40" s="5" t="s">
        <v>80</v>
      </c>
      <c r="B40" s="28"/>
      <c r="C40" s="29"/>
      <c r="D40" s="30"/>
      <c r="E40" s="29" t="s">
        <v>11</v>
      </c>
      <c r="F40" s="30" t="s">
        <v>81</v>
      </c>
      <c r="G40" s="31"/>
      <c r="H40" s="76">
        <f>VLOOKUP($A40,'[1]CE-118'!$A$8:$B$560,H$5,FALSE)</f>
        <v>26099107.170000002</v>
      </c>
    </row>
    <row r="41" spans="1:10" s="5" customFormat="1">
      <c r="A41" s="5" t="s">
        <v>82</v>
      </c>
      <c r="B41" s="28"/>
      <c r="C41" s="35"/>
      <c r="D41" s="36"/>
      <c r="E41" s="35" t="s">
        <v>14</v>
      </c>
      <c r="F41" s="36" t="s">
        <v>83</v>
      </c>
      <c r="G41" s="44"/>
      <c r="H41" s="76">
        <f>VLOOKUP($A41,'[1]CE-118'!$A$8:$B$560,H$5,FALSE)</f>
        <v>348500</v>
      </c>
    </row>
    <row r="42" spans="1:10" s="18" customFormat="1" ht="15.75">
      <c r="A42" s="18" t="s">
        <v>84</v>
      </c>
      <c r="B42" s="40"/>
      <c r="C42" s="25" t="s">
        <v>19</v>
      </c>
      <c r="D42" s="26" t="s">
        <v>85</v>
      </c>
      <c r="E42" s="77"/>
      <c r="F42" s="26"/>
      <c r="G42" s="27"/>
      <c r="H42" s="74">
        <f>VLOOKUP($A42,'[1]CE-118'!$A$8:$B$560,H$5,FALSE)</f>
        <v>9215106.6600000001</v>
      </c>
    </row>
    <row r="43" spans="1:10" s="5" customFormat="1">
      <c r="A43" s="5" t="s">
        <v>86</v>
      </c>
      <c r="B43" s="68"/>
      <c r="C43" s="35"/>
      <c r="D43" s="36"/>
      <c r="E43" s="35" t="s">
        <v>11</v>
      </c>
      <c r="F43" s="36" t="s">
        <v>87</v>
      </c>
      <c r="G43" s="44"/>
      <c r="H43" s="76">
        <f>VLOOKUP($A43,'[1]CE-118'!$A$8:$B$560,H$5,FALSE)</f>
        <v>0</v>
      </c>
    </row>
    <row r="44" spans="1:10" s="5" customFormat="1">
      <c r="A44" s="5" t="s">
        <v>88</v>
      </c>
      <c r="B44" s="68"/>
      <c r="C44" s="29"/>
      <c r="D44" s="30"/>
      <c r="E44" s="29" t="s">
        <v>14</v>
      </c>
      <c r="F44" s="30" t="s">
        <v>89</v>
      </c>
      <c r="G44" s="31"/>
      <c r="H44" s="76">
        <f>VLOOKUP($A44,'[1]CE-118'!$A$8:$B$560,H$5,FALSE)</f>
        <v>0</v>
      </c>
    </row>
    <row r="45" spans="1:10" s="5" customFormat="1">
      <c r="A45" s="5" t="s">
        <v>90</v>
      </c>
      <c r="B45" s="68"/>
      <c r="C45" s="35"/>
      <c r="D45" s="78"/>
      <c r="E45" s="35" t="s">
        <v>34</v>
      </c>
      <c r="F45" s="36" t="s">
        <v>91</v>
      </c>
      <c r="G45" s="44"/>
      <c r="H45" s="76">
        <f>VLOOKUP($A45,'[1]CE-118'!$A$8:$B$560,H$5,FALSE)</f>
        <v>617778</v>
      </c>
    </row>
    <row r="46" spans="1:10" s="5" customFormat="1">
      <c r="A46" s="5" t="s">
        <v>92</v>
      </c>
      <c r="B46" s="68"/>
      <c r="C46" s="29"/>
      <c r="D46" s="79"/>
      <c r="E46" s="29" t="s">
        <v>45</v>
      </c>
      <c r="F46" s="30" t="s">
        <v>93</v>
      </c>
      <c r="G46" s="31"/>
      <c r="H46" s="76">
        <f>VLOOKUP($A46,'[1]CE-118'!$A$8:$B$560,H$5,FALSE)</f>
        <v>0</v>
      </c>
    </row>
    <row r="47" spans="1:10" s="5" customFormat="1">
      <c r="A47" s="5" t="s">
        <v>94</v>
      </c>
      <c r="B47" s="68"/>
      <c r="C47" s="35"/>
      <c r="D47" s="78"/>
      <c r="E47" s="35" t="s">
        <v>95</v>
      </c>
      <c r="F47" s="36" t="s">
        <v>96</v>
      </c>
      <c r="G47" s="44"/>
      <c r="H47" s="76">
        <f>VLOOKUP($A47,'[1]CE-118'!$A$8:$B$560,H$5,FALSE)</f>
        <v>0</v>
      </c>
    </row>
    <row r="48" spans="1:10" s="5" customFormat="1">
      <c r="A48" s="5" t="s">
        <v>97</v>
      </c>
      <c r="B48" s="68"/>
      <c r="C48" s="29"/>
      <c r="D48" s="79"/>
      <c r="E48" s="29" t="s">
        <v>98</v>
      </c>
      <c r="F48" s="30" t="s">
        <v>99</v>
      </c>
      <c r="G48" s="31"/>
      <c r="H48" s="76">
        <f>VLOOKUP($A48,'[1]CE-118'!$A$8:$B$560,H$5,FALSE)</f>
        <v>0</v>
      </c>
    </row>
    <row r="49" spans="1:8" s="5" customFormat="1">
      <c r="A49" s="5" t="s">
        <v>100</v>
      </c>
      <c r="B49" s="68"/>
      <c r="C49" s="35"/>
      <c r="D49" s="78"/>
      <c r="E49" s="35" t="s">
        <v>101</v>
      </c>
      <c r="F49" s="36" t="s">
        <v>102</v>
      </c>
      <c r="G49" s="44"/>
      <c r="H49" s="76">
        <f>VLOOKUP($A49,'[1]CE-118'!$A$8:$B$560,H$5,FALSE)</f>
        <v>0</v>
      </c>
    </row>
    <row r="50" spans="1:8" s="5" customFormat="1">
      <c r="A50" s="5" t="s">
        <v>103</v>
      </c>
      <c r="B50" s="68"/>
      <c r="C50" s="29"/>
      <c r="D50" s="79"/>
      <c r="E50" s="29" t="s">
        <v>104</v>
      </c>
      <c r="F50" s="30" t="s">
        <v>105</v>
      </c>
      <c r="G50" s="31"/>
      <c r="H50" s="76">
        <f>VLOOKUP($A50,'[1]CE-118'!$A$8:$B$560,H$5,FALSE)</f>
        <v>0</v>
      </c>
    </row>
    <row r="51" spans="1:8" s="5" customFormat="1">
      <c r="A51" s="5" t="s">
        <v>106</v>
      </c>
      <c r="B51" s="68"/>
      <c r="C51" s="35"/>
      <c r="D51" s="78"/>
      <c r="E51" s="35" t="s">
        <v>107</v>
      </c>
      <c r="F51" s="36" t="s">
        <v>108</v>
      </c>
      <c r="G51" s="44"/>
      <c r="H51" s="76">
        <f>VLOOKUP($A51,'[1]CE-118'!$A$8:$B$560,H$5,FALSE)</f>
        <v>0</v>
      </c>
    </row>
    <row r="52" spans="1:8" s="5" customFormat="1">
      <c r="A52" s="5" t="s">
        <v>109</v>
      </c>
      <c r="B52" s="68"/>
      <c r="C52" s="29"/>
      <c r="D52" s="79"/>
      <c r="E52" s="29" t="s">
        <v>110</v>
      </c>
      <c r="F52" s="30" t="s">
        <v>111</v>
      </c>
      <c r="G52" s="31"/>
      <c r="H52" s="76">
        <f>VLOOKUP($A52,'[1]CE-118'!$A$8:$B$560,H$5,FALSE)</f>
        <v>0</v>
      </c>
    </row>
    <row r="53" spans="1:8" s="5" customFormat="1">
      <c r="A53" s="5" t="s">
        <v>112</v>
      </c>
      <c r="B53" s="68"/>
      <c r="C53" s="35"/>
      <c r="D53" s="78"/>
      <c r="E53" s="35" t="s">
        <v>113</v>
      </c>
      <c r="F53" s="36" t="s">
        <v>114</v>
      </c>
      <c r="G53" s="44"/>
      <c r="H53" s="76">
        <f>VLOOKUP($A53,'[1]CE-118'!$A$8:$B$560,H$5,FALSE)</f>
        <v>30000</v>
      </c>
    </row>
    <row r="54" spans="1:8" s="5" customFormat="1">
      <c r="A54" s="5" t="s">
        <v>115</v>
      </c>
      <c r="B54" s="68"/>
      <c r="C54" s="29"/>
      <c r="D54" s="79"/>
      <c r="E54" s="29" t="s">
        <v>116</v>
      </c>
      <c r="F54" s="30" t="s">
        <v>117</v>
      </c>
      <c r="G54" s="31"/>
      <c r="H54" s="76">
        <f>VLOOKUP($A54,'[1]CE-118'!$A$8:$B$560,H$5,FALSE)</f>
        <v>0</v>
      </c>
    </row>
    <row r="55" spans="1:8" s="5" customFormat="1">
      <c r="A55" s="5" t="s">
        <v>118</v>
      </c>
      <c r="B55" s="68"/>
      <c r="C55" s="35"/>
      <c r="D55" s="78"/>
      <c r="E55" s="35" t="s">
        <v>119</v>
      </c>
      <c r="F55" s="36" t="s">
        <v>120</v>
      </c>
      <c r="G55" s="44"/>
      <c r="H55" s="76">
        <f>VLOOKUP($A55,'[1]CE-118'!$A$8:$B$560,H$5,FALSE)</f>
        <v>815000</v>
      </c>
    </row>
    <row r="56" spans="1:8" s="5" customFormat="1">
      <c r="A56" s="5" t="s">
        <v>121</v>
      </c>
      <c r="B56" s="68"/>
      <c r="C56" s="29"/>
      <c r="D56" s="79"/>
      <c r="E56" s="29" t="s">
        <v>122</v>
      </c>
      <c r="F56" s="30" t="s">
        <v>123</v>
      </c>
      <c r="G56" s="31"/>
      <c r="H56" s="76">
        <f>VLOOKUP($A56,'[1]CE-118'!$A$8:$B$560,H$5,FALSE)</f>
        <v>457800</v>
      </c>
    </row>
    <row r="57" spans="1:8" s="5" customFormat="1">
      <c r="A57" s="5" t="s">
        <v>124</v>
      </c>
      <c r="B57" s="68"/>
      <c r="C57" s="80"/>
      <c r="D57" s="81"/>
      <c r="E57" s="35" t="s">
        <v>125</v>
      </c>
      <c r="F57" s="81" t="s">
        <v>126</v>
      </c>
      <c r="G57" s="82"/>
      <c r="H57" s="76">
        <f>VLOOKUP($A57,'[1]CE-118'!$A$8:$B$560,H$5,FALSE)</f>
        <v>4188818.31</v>
      </c>
    </row>
    <row r="58" spans="1:8" s="5" customFormat="1">
      <c r="A58" s="5" t="s">
        <v>127</v>
      </c>
      <c r="B58" s="68"/>
      <c r="C58" s="83"/>
      <c r="D58" s="84"/>
      <c r="E58" s="29" t="s">
        <v>128</v>
      </c>
      <c r="F58" s="84" t="s">
        <v>129</v>
      </c>
      <c r="G58" s="39"/>
      <c r="H58" s="76">
        <f>VLOOKUP($A58,'[1]CE-118'!$A$8:$B$560,H$5,FALSE)</f>
        <v>3105710.35</v>
      </c>
    </row>
    <row r="59" spans="1:8" s="5" customFormat="1">
      <c r="A59" s="5" t="s">
        <v>130</v>
      </c>
      <c r="B59" s="68"/>
      <c r="C59" s="80"/>
      <c r="D59" s="81"/>
      <c r="E59" s="35" t="s">
        <v>131</v>
      </c>
      <c r="F59" s="81" t="s">
        <v>132</v>
      </c>
      <c r="G59" s="82"/>
      <c r="H59" s="76">
        <f>VLOOKUP($A59,'[1]CE-118'!$A$8:$B$560,H$5,FALSE)</f>
        <v>0</v>
      </c>
    </row>
    <row r="60" spans="1:8" s="5" customFormat="1" ht="15.75">
      <c r="A60" s="5" t="s">
        <v>133</v>
      </c>
      <c r="B60" s="68"/>
      <c r="C60" s="25" t="s">
        <v>22</v>
      </c>
      <c r="D60" s="26" t="s">
        <v>134</v>
      </c>
      <c r="E60" s="85"/>
      <c r="F60" s="86"/>
      <c r="G60" s="87"/>
      <c r="H60" s="74">
        <f>VLOOKUP($A60,'[1]CE-118'!$A$8:$B$560,H$5,FALSE)</f>
        <v>7189117.7699999996</v>
      </c>
    </row>
    <row r="61" spans="1:8" s="5" customFormat="1" ht="15.75">
      <c r="A61" s="5" t="s">
        <v>135</v>
      </c>
      <c r="B61" s="68"/>
      <c r="C61" s="41"/>
      <c r="D61" s="42"/>
      <c r="E61" s="35" t="s">
        <v>11</v>
      </c>
      <c r="F61" s="81" t="s">
        <v>136</v>
      </c>
      <c r="G61" s="88"/>
      <c r="H61" s="76">
        <f>VLOOKUP($A61,'[1]CE-118'!$A$8:$B$560,H$5,FALSE)</f>
        <v>5671185.1100000003</v>
      </c>
    </row>
    <row r="62" spans="1:8" s="5" customFormat="1" ht="15.75">
      <c r="A62" s="5" t="s">
        <v>137</v>
      </c>
      <c r="B62" s="68"/>
      <c r="C62" s="89"/>
      <c r="D62" s="29"/>
      <c r="E62" s="29" t="s">
        <v>14</v>
      </c>
      <c r="F62" s="84" t="s">
        <v>138</v>
      </c>
      <c r="G62" s="87"/>
      <c r="H62" s="76">
        <f>VLOOKUP($A62,'[1]CE-118'!$A$8:$B$560,H$5,FALSE)</f>
        <v>1432932.66</v>
      </c>
    </row>
    <row r="63" spans="1:8" s="5" customFormat="1" ht="15.75">
      <c r="A63" s="5" t="s">
        <v>139</v>
      </c>
      <c r="B63" s="68"/>
      <c r="C63" s="90"/>
      <c r="D63" s="35"/>
      <c r="E63" s="35" t="s">
        <v>34</v>
      </c>
      <c r="F63" s="81" t="s">
        <v>140</v>
      </c>
      <c r="G63" s="88"/>
      <c r="H63" s="76">
        <f>VLOOKUP($A63,'[1]CE-118'!$A$8:$B$560,H$5,FALSE)</f>
        <v>85000</v>
      </c>
    </row>
    <row r="64" spans="1:8" s="5" customFormat="1" ht="15.75">
      <c r="A64" s="5" t="s">
        <v>141</v>
      </c>
      <c r="B64" s="68"/>
      <c r="C64" s="25" t="s">
        <v>25</v>
      </c>
      <c r="D64" s="91" t="s">
        <v>142</v>
      </c>
      <c r="E64" s="29"/>
      <c r="F64" s="92"/>
      <c r="G64" s="93"/>
      <c r="H64" s="74">
        <f>VLOOKUP($A64,'[1]CE-118'!$A$8:$B$560,H$5,FALSE)</f>
        <v>3763500</v>
      </c>
    </row>
    <row r="65" spans="1:8" s="18" customFormat="1" ht="15.75">
      <c r="A65" s="18" t="s">
        <v>143</v>
      </c>
      <c r="B65" s="68"/>
      <c r="C65" s="41" t="s">
        <v>28</v>
      </c>
      <c r="D65" s="94" t="s">
        <v>144</v>
      </c>
      <c r="E65" s="41"/>
      <c r="F65" s="95"/>
      <c r="G65" s="88"/>
      <c r="H65" s="74">
        <f>VLOOKUP($A65,'[1]CE-118'!$A$8:$B$560,H$5,FALSE)</f>
        <v>1125000</v>
      </c>
    </row>
    <row r="66" spans="1:8" s="18" customFormat="1" ht="15.75">
      <c r="A66" s="18" t="s">
        <v>145</v>
      </c>
      <c r="B66" s="68"/>
      <c r="C66" s="25" t="s">
        <v>31</v>
      </c>
      <c r="D66" s="91" t="s">
        <v>146</v>
      </c>
      <c r="E66" s="72"/>
      <c r="F66" s="91"/>
      <c r="G66" s="93"/>
      <c r="H66" s="74">
        <f>VLOOKUP($A66,'[1]CE-118'!$A$8:$B$560,H$5,FALSE)</f>
        <v>20500000</v>
      </c>
    </row>
    <row r="67" spans="1:8" s="5" customFormat="1">
      <c r="A67" s="5" t="s">
        <v>147</v>
      </c>
      <c r="B67" s="68"/>
      <c r="C67" s="35"/>
      <c r="D67" s="96"/>
      <c r="E67" s="35" t="s">
        <v>11</v>
      </c>
      <c r="F67" s="36" t="s">
        <v>148</v>
      </c>
      <c r="G67" s="97"/>
      <c r="H67" s="76">
        <f>VLOOKUP($A67,'[1]CE-118'!$A$8:$B$560,H$5,FALSE)</f>
        <v>7143949.2999999998</v>
      </c>
    </row>
    <row r="68" spans="1:8" s="5" customFormat="1">
      <c r="A68" s="5" t="s">
        <v>149</v>
      </c>
      <c r="B68" s="68"/>
      <c r="C68" s="29"/>
      <c r="D68" s="92"/>
      <c r="E68" s="29" t="s">
        <v>14</v>
      </c>
      <c r="F68" s="30" t="s">
        <v>150</v>
      </c>
      <c r="G68" s="98"/>
      <c r="H68" s="76">
        <f>VLOOKUP($A68,'[1]CE-118'!$A$8:$B$560,H$5,FALSE)</f>
        <v>1882413.2</v>
      </c>
    </row>
    <row r="69" spans="1:8" s="5" customFormat="1">
      <c r="A69" s="5" t="s">
        <v>151</v>
      </c>
      <c r="B69" s="68"/>
      <c r="C69" s="35"/>
      <c r="D69" s="96"/>
      <c r="E69" s="35" t="s">
        <v>34</v>
      </c>
      <c r="F69" s="36" t="s">
        <v>152</v>
      </c>
      <c r="G69" s="97"/>
      <c r="H69" s="76">
        <f>VLOOKUP($A69,'[1]CE-118'!$A$8:$B$560,H$5,FALSE)</f>
        <v>7865598.3200000003</v>
      </c>
    </row>
    <row r="70" spans="1:8" s="5" customFormat="1">
      <c r="A70" s="5" t="s">
        <v>153</v>
      </c>
      <c r="B70" s="68"/>
      <c r="C70" s="45"/>
      <c r="D70" s="99"/>
      <c r="E70" s="100" t="s">
        <v>45</v>
      </c>
      <c r="F70" s="48" t="s">
        <v>154</v>
      </c>
      <c r="G70" s="49"/>
      <c r="H70" s="50">
        <f>VLOOKUP($A70,'[1]CE-118'!$A$8:$B$560,H$5,FALSE)+VLOOKUP($A71,'[1]CE-118'!$A$8:$B$560,H$5,FALSE)+VLOOKUP($A72,'[1]CE-118'!$A$8:$B$560,H$5,FALSE)</f>
        <v>410509.67000000004</v>
      </c>
    </row>
    <row r="71" spans="1:8" s="5" customFormat="1">
      <c r="A71" s="5" t="s">
        <v>155</v>
      </c>
      <c r="B71" s="68"/>
      <c r="C71" s="35"/>
      <c r="D71" s="96"/>
      <c r="E71" s="101"/>
      <c r="F71" s="52"/>
      <c r="G71" s="53"/>
      <c r="H71" s="54">
        <f>VLOOKUP($A71,'[1]CE-118'!$A$7:$B$560,H$5,FALSE)</f>
        <v>121187.35</v>
      </c>
    </row>
    <row r="72" spans="1:8" s="5" customFormat="1">
      <c r="A72" s="5" t="s">
        <v>156</v>
      </c>
      <c r="B72" s="68"/>
      <c r="C72" s="55"/>
      <c r="D72" s="102"/>
      <c r="E72" s="103"/>
      <c r="F72" s="58"/>
      <c r="G72" s="59"/>
      <c r="H72" s="60">
        <f>VLOOKUP($A72,'[1]CE-118'!$A$7:$B$560,H$5,FALSE)</f>
        <v>165307.42000000001</v>
      </c>
    </row>
    <row r="73" spans="1:8" s="5" customFormat="1">
      <c r="A73" s="5" t="s">
        <v>157</v>
      </c>
      <c r="B73" s="68"/>
      <c r="C73" s="35"/>
      <c r="D73" s="96"/>
      <c r="E73" s="101" t="s">
        <v>95</v>
      </c>
      <c r="F73" s="52" t="s">
        <v>158</v>
      </c>
      <c r="G73" s="53"/>
      <c r="H73" s="50">
        <f>VLOOKUP($A73,'[1]CE-118'!$A$8:$B$560,H$5,FALSE)+VLOOKUP($A74,'[1]CE-118'!$A$8:$B$560,H$5,FALSE)+VLOOKUP($A75,'[1]CE-118'!$A$8:$B$560,H$5,FALSE)</f>
        <v>3197529.51</v>
      </c>
    </row>
    <row r="74" spans="1:8" s="5" customFormat="1">
      <c r="A74" s="5" t="s">
        <v>159</v>
      </c>
      <c r="B74" s="68"/>
      <c r="C74" s="35"/>
      <c r="D74" s="96"/>
      <c r="E74" s="101"/>
      <c r="F74" s="52"/>
      <c r="G74" s="53"/>
      <c r="H74" s="54">
        <f>VLOOKUP($A74,'[1]CE-118'!$A$7:$B$560,H$5,FALSE)</f>
        <v>1516790.42</v>
      </c>
    </row>
    <row r="75" spans="1:8" s="5" customFormat="1">
      <c r="A75" s="5" t="s">
        <v>160</v>
      </c>
      <c r="B75" s="68"/>
      <c r="C75" s="35"/>
      <c r="D75" s="96"/>
      <c r="E75" s="101"/>
      <c r="F75" s="52"/>
      <c r="G75" s="53"/>
      <c r="H75" s="60">
        <f>VLOOKUP($A75,'[1]CE-118'!$A$7:$B$560,H$5,FALSE)</f>
        <v>1680739.09</v>
      </c>
    </row>
    <row r="76" spans="1:8" s="5" customFormat="1" ht="15.75">
      <c r="A76" s="5" t="s">
        <v>161</v>
      </c>
      <c r="B76" s="68"/>
      <c r="C76" s="25" t="s">
        <v>66</v>
      </c>
      <c r="D76" s="91" t="s">
        <v>162</v>
      </c>
      <c r="E76" s="104"/>
      <c r="F76" s="86"/>
      <c r="G76" s="87"/>
      <c r="H76" s="74">
        <f>VLOOKUP($A76,'[1]CE-118'!$A$8:$B$560,H$5,FALSE)</f>
        <v>372336.8</v>
      </c>
    </row>
    <row r="77" spans="1:8" s="18" customFormat="1" ht="15.75">
      <c r="A77" s="18" t="s">
        <v>163</v>
      </c>
      <c r="B77" s="68"/>
      <c r="C77" s="41" t="s">
        <v>69</v>
      </c>
      <c r="D77" s="94" t="s">
        <v>164</v>
      </c>
      <c r="E77" s="105"/>
      <c r="F77" s="94"/>
      <c r="G77" s="106"/>
      <c r="H77" s="74">
        <f>VLOOKUP($A77,'[1]CE-118'!$A$8:$B$560,H$5,FALSE)</f>
        <v>6048943.6100000003</v>
      </c>
    </row>
    <row r="78" spans="1:8" s="5" customFormat="1">
      <c r="A78" s="5" t="s">
        <v>165</v>
      </c>
      <c r="B78" s="68"/>
      <c r="C78" s="29"/>
      <c r="D78" s="92"/>
      <c r="E78" s="29" t="s">
        <v>11</v>
      </c>
      <c r="F78" s="30" t="s">
        <v>166</v>
      </c>
      <c r="G78" s="98"/>
      <c r="H78" s="76">
        <f>VLOOKUP($A78,'[1]CE-118'!$A$8:$B$560,H$5,FALSE)</f>
        <v>442713.69</v>
      </c>
    </row>
    <row r="79" spans="1:8" s="18" customFormat="1" ht="15.75">
      <c r="A79" s="18" t="s">
        <v>167</v>
      </c>
      <c r="B79" s="40"/>
      <c r="C79" s="41"/>
      <c r="D79" s="94"/>
      <c r="E79" s="35" t="s">
        <v>14</v>
      </c>
      <c r="F79" s="36" t="s">
        <v>168</v>
      </c>
      <c r="G79" s="106"/>
      <c r="H79" s="76">
        <f>VLOOKUP($A79,'[1]CE-118'!$A$8:$B$560,H$5,FALSE)</f>
        <v>1125025.1499999999</v>
      </c>
    </row>
    <row r="80" spans="1:8" s="18" customFormat="1" ht="15.75">
      <c r="A80" s="18" t="s">
        <v>169</v>
      </c>
      <c r="B80" s="40"/>
      <c r="C80" s="107"/>
      <c r="D80" s="108"/>
      <c r="E80" s="100" t="s">
        <v>34</v>
      </c>
      <c r="F80" s="48" t="s">
        <v>170</v>
      </c>
      <c r="G80" s="49"/>
      <c r="H80" s="50">
        <f>VLOOKUP($A80,'[1]CE-118'!$A$8:$B$560,H$5,FALSE)+VLOOKUP($A81,'[1]CE-118'!$A$8:$B$560,H$5,FALSE)+VLOOKUP($A82,'[1]CE-118'!$A$8:$B$560,H$5,FALSE)+VLOOKUP($A83,'[1]CE-118'!$A$8:$B$560,H$5,FALSE)+VLOOKUP($A84,'[1]CE-118'!$A$8:$B$560,H$5,FALSE)</f>
        <v>4481204.7699999996</v>
      </c>
    </row>
    <row r="81" spans="1:8" s="18" customFormat="1" ht="15.75">
      <c r="A81" s="18" t="s">
        <v>171</v>
      </c>
      <c r="B81" s="40"/>
      <c r="C81" s="41"/>
      <c r="D81" s="94"/>
      <c r="E81" s="101"/>
      <c r="F81" s="52"/>
      <c r="G81" s="53"/>
      <c r="H81" s="54">
        <f>VLOOKUP($A81,'[1]CE-118'!$A$7:$B$560,H$5,FALSE)</f>
        <v>3131738.51</v>
      </c>
    </row>
    <row r="82" spans="1:8" s="18" customFormat="1" ht="15.75">
      <c r="A82" s="18" t="s">
        <v>172</v>
      </c>
      <c r="B82" s="40"/>
      <c r="C82" s="41"/>
      <c r="D82" s="94"/>
      <c r="E82" s="101"/>
      <c r="F82" s="52"/>
      <c r="G82" s="53"/>
      <c r="H82" s="54">
        <f>VLOOKUP($A82,'[1]CE-118'!$A$7:$B$560,H$5,FALSE)</f>
        <v>207197.99</v>
      </c>
    </row>
    <row r="83" spans="1:8" s="18" customFormat="1" ht="15.75">
      <c r="A83" s="18" t="s">
        <v>173</v>
      </c>
      <c r="B83" s="40"/>
      <c r="C83" s="41"/>
      <c r="D83" s="94"/>
      <c r="E83" s="101"/>
      <c r="F83" s="52"/>
      <c r="G83" s="53"/>
      <c r="H83" s="54">
        <f>VLOOKUP($A83,'[1]CE-118'!$A$7:$B$560,H$5,FALSE)</f>
        <v>455.88</v>
      </c>
    </row>
    <row r="84" spans="1:8" s="18" customFormat="1" ht="15.75">
      <c r="A84" s="18" t="s">
        <v>174</v>
      </c>
      <c r="B84" s="40"/>
      <c r="C84" s="109"/>
      <c r="D84" s="110"/>
      <c r="E84" s="103"/>
      <c r="F84" s="58"/>
      <c r="G84" s="59"/>
      <c r="H84" s="60">
        <f>VLOOKUP($A84,'[1]CE-118'!$A$7:$B$560,H$5,FALSE)</f>
        <v>242683.34</v>
      </c>
    </row>
    <row r="85" spans="1:8" s="18" customFormat="1" ht="15.75">
      <c r="A85" s="18" t="s">
        <v>175</v>
      </c>
      <c r="B85" s="40"/>
      <c r="C85" s="41" t="s">
        <v>72</v>
      </c>
      <c r="D85" s="94" t="s">
        <v>176</v>
      </c>
      <c r="E85" s="105"/>
      <c r="F85" s="94"/>
      <c r="G85" s="106"/>
      <c r="H85" s="74">
        <f>VLOOKUP($A85,'[1]CE-118'!$A$8:$B$560,H$5,FALSE)</f>
        <v>0</v>
      </c>
    </row>
    <row r="86" spans="1:8" s="18" customFormat="1" ht="15.75">
      <c r="A86" s="18" t="s">
        <v>177</v>
      </c>
      <c r="B86" s="40"/>
      <c r="C86" s="25" t="s">
        <v>178</v>
      </c>
      <c r="D86" s="91" t="s">
        <v>179</v>
      </c>
      <c r="E86" s="72"/>
      <c r="F86" s="91"/>
      <c r="G86" s="93"/>
      <c r="H86" s="74">
        <f>VLOOKUP($A86,'[1]CE-118'!$A$8:$B$560,H$5,FALSE)</f>
        <v>0</v>
      </c>
    </row>
    <row r="87" spans="1:8" s="5" customFormat="1">
      <c r="A87" s="5" t="s">
        <v>180</v>
      </c>
      <c r="B87" s="111"/>
      <c r="C87" s="80"/>
      <c r="D87" s="96"/>
      <c r="E87" s="35" t="s">
        <v>11</v>
      </c>
      <c r="F87" s="96" t="s">
        <v>181</v>
      </c>
      <c r="G87" s="97"/>
      <c r="H87" s="76">
        <f>VLOOKUP($A87,'[1]CE-118'!$A$8:$B$560,H$5,FALSE)</f>
        <v>0</v>
      </c>
    </row>
    <row r="88" spans="1:8" s="5" customFormat="1">
      <c r="A88" s="5" t="s">
        <v>182</v>
      </c>
      <c r="B88" s="111"/>
      <c r="C88" s="83"/>
      <c r="D88" s="92"/>
      <c r="E88" s="29" t="s">
        <v>14</v>
      </c>
      <c r="F88" s="92" t="s">
        <v>183</v>
      </c>
      <c r="G88" s="98"/>
      <c r="H88" s="76">
        <f>VLOOKUP($A88,'[1]CE-118'!$A$8:$B$560,H$5,FALSE)</f>
        <v>0</v>
      </c>
    </row>
    <row r="89" spans="1:8" s="18" customFormat="1" ht="15.75">
      <c r="A89" s="18" t="s">
        <v>184</v>
      </c>
      <c r="B89" s="111"/>
      <c r="C89" s="41" t="s">
        <v>185</v>
      </c>
      <c r="D89" s="94" t="s">
        <v>186</v>
      </c>
      <c r="E89" s="105"/>
      <c r="F89" s="94"/>
      <c r="G89" s="106"/>
      <c r="H89" s="74">
        <f>VLOOKUP($A89,'[1]CE-118'!$A$8:$B$560,H$5,FALSE)</f>
        <v>2942000</v>
      </c>
    </row>
    <row r="90" spans="1:8" s="5" customFormat="1">
      <c r="A90" s="5" t="s">
        <v>187</v>
      </c>
      <c r="B90" s="111"/>
      <c r="C90" s="83"/>
      <c r="D90" s="92"/>
      <c r="E90" s="29" t="s">
        <v>11</v>
      </c>
      <c r="F90" s="92" t="s">
        <v>188</v>
      </c>
      <c r="G90" s="98"/>
      <c r="H90" s="76">
        <f>VLOOKUP($A90,'[1]CE-118'!$A$8:$B$560,H$5,FALSE)</f>
        <v>0</v>
      </c>
    </row>
    <row r="91" spans="1:8" s="5" customFormat="1">
      <c r="A91" s="5" t="s">
        <v>189</v>
      </c>
      <c r="B91" s="111"/>
      <c r="C91" s="80"/>
      <c r="D91" s="96"/>
      <c r="E91" s="35" t="s">
        <v>14</v>
      </c>
      <c r="F91" s="96" t="s">
        <v>190</v>
      </c>
      <c r="G91" s="97"/>
      <c r="H91" s="76">
        <f>VLOOKUP($A91,'[1]CE-118'!$A$8:$B$560,H$5,FALSE)</f>
        <v>0</v>
      </c>
    </row>
    <row r="92" spans="1:8" s="5" customFormat="1">
      <c r="A92" s="5" t="s">
        <v>191</v>
      </c>
      <c r="B92" s="111"/>
      <c r="C92" s="83"/>
      <c r="D92" s="92"/>
      <c r="E92" s="29" t="s">
        <v>34</v>
      </c>
      <c r="F92" s="92" t="s">
        <v>192</v>
      </c>
      <c r="G92" s="98"/>
      <c r="H92" s="76">
        <f>VLOOKUP($A92,'[1]CE-118'!$A$8:$B$560,H$5,FALSE)</f>
        <v>2942000</v>
      </c>
    </row>
    <row r="93" spans="1:8" s="5" customFormat="1">
      <c r="A93" s="5" t="s">
        <v>193</v>
      </c>
      <c r="B93" s="111"/>
      <c r="C93" s="80"/>
      <c r="D93" s="96"/>
      <c r="E93" s="35" t="s">
        <v>45</v>
      </c>
      <c r="F93" s="96" t="s">
        <v>194</v>
      </c>
      <c r="G93" s="97"/>
      <c r="H93" s="76">
        <f>VLOOKUP($A93,'[1]CE-118'!$A$8:$B$560,H$5,FALSE)</f>
        <v>0</v>
      </c>
    </row>
    <row r="94" spans="1:8" s="18" customFormat="1" ht="15.75">
      <c r="A94" s="18" t="s">
        <v>75</v>
      </c>
      <c r="B94" s="64"/>
      <c r="C94" s="65" t="s">
        <v>195</v>
      </c>
      <c r="D94" s="65"/>
      <c r="E94" s="65"/>
      <c r="F94" s="65"/>
      <c r="G94" s="66"/>
      <c r="H94" s="67">
        <f>H39+H42+H60+H64+H65+H66+H76+H77+H85+H86+H89</f>
        <v>77603612.00999999</v>
      </c>
    </row>
    <row r="95" spans="1:8" s="5" customFormat="1" ht="15.75" thickBot="1">
      <c r="B95" s="111"/>
      <c r="C95" s="35"/>
      <c r="D95" s="96"/>
      <c r="E95" s="81"/>
      <c r="F95" s="96"/>
      <c r="G95" s="97"/>
      <c r="H95" s="69"/>
    </row>
    <row r="96" spans="1:8" s="112" customFormat="1" ht="17.25" thickTop="1" thickBot="1">
      <c r="B96" s="113" t="s">
        <v>196</v>
      </c>
      <c r="C96" s="114"/>
      <c r="D96" s="114"/>
      <c r="E96" s="114"/>
      <c r="F96" s="114"/>
      <c r="G96" s="115"/>
      <c r="H96" s="116">
        <f>H36-H94</f>
        <v>1458556.4900000095</v>
      </c>
    </row>
    <row r="97" spans="1:8" s="112" customFormat="1" ht="16.5" thickTop="1">
      <c r="B97" s="24"/>
      <c r="C97" s="117"/>
      <c r="D97" s="117"/>
      <c r="E97" s="118"/>
      <c r="F97" s="119"/>
      <c r="G97" s="120"/>
      <c r="H97" s="121"/>
    </row>
    <row r="98" spans="1:8" s="18" customFormat="1" ht="15.75">
      <c r="A98" s="18" t="s">
        <v>197</v>
      </c>
      <c r="B98" s="70" t="s">
        <v>198</v>
      </c>
      <c r="C98" s="71" t="s">
        <v>199</v>
      </c>
      <c r="D98" s="72"/>
      <c r="E98" s="71"/>
      <c r="F98" s="91"/>
      <c r="G98" s="93"/>
      <c r="H98" s="74">
        <f>VLOOKUP($A98,'[1]CE-118'!$A$8:$B$560,H$5,FALSE)</f>
        <v>-20500</v>
      </c>
    </row>
    <row r="99" spans="1:8" s="18" customFormat="1" ht="15.75">
      <c r="A99" s="18" t="s">
        <v>200</v>
      </c>
      <c r="B99" s="24"/>
      <c r="C99" s="122" t="s">
        <v>8</v>
      </c>
      <c r="D99" s="123" t="s">
        <v>201</v>
      </c>
      <c r="E99" s="123"/>
      <c r="F99" s="123"/>
      <c r="G99" s="124"/>
      <c r="H99" s="125">
        <f>VLOOKUP($A99,'[1]CE-118'!$A$8:$B$560,H$5,FALSE)+VLOOKUP($A100,'[1]CE-118'!$A$8:$B$560,H$5,FALSE)</f>
        <v>20500</v>
      </c>
    </row>
    <row r="100" spans="1:8" s="18" customFormat="1" ht="15.75">
      <c r="A100" s="18" t="s">
        <v>202</v>
      </c>
      <c r="B100" s="40"/>
      <c r="C100" s="122"/>
      <c r="D100" s="123"/>
      <c r="E100" s="123"/>
      <c r="F100" s="123"/>
      <c r="G100" s="124"/>
      <c r="H100" s="126">
        <f>VLOOKUP($A100,'[1]CE-118'!$A$7:$B$560,H$5,FALSE)</f>
        <v>0</v>
      </c>
    </row>
    <row r="101" spans="1:8" s="18" customFormat="1" ht="15.75">
      <c r="A101" s="18" t="s">
        <v>203</v>
      </c>
      <c r="B101" s="40"/>
      <c r="C101" s="127" t="s">
        <v>19</v>
      </c>
      <c r="D101" s="128" t="s">
        <v>204</v>
      </c>
      <c r="E101" s="128"/>
      <c r="F101" s="128"/>
      <c r="G101" s="129"/>
      <c r="H101" s="125">
        <f>VLOOKUP($A101,'[1]CE-118'!$A$8:$B$560,H$5,FALSE)+VLOOKUP($A102,'[1]CE-118'!$A$8:$B$560,H$5,FALSE)</f>
        <v>41000</v>
      </c>
    </row>
    <row r="102" spans="1:8" s="18" customFormat="1" ht="15.75">
      <c r="A102" s="18" t="s">
        <v>205</v>
      </c>
      <c r="B102" s="40"/>
      <c r="C102" s="130"/>
      <c r="D102" s="131"/>
      <c r="E102" s="131"/>
      <c r="F102" s="131"/>
      <c r="G102" s="132"/>
      <c r="H102" s="126">
        <f>VLOOKUP($A102,'[1]CE-118'!$A$7:$B$560,H$5,FALSE)</f>
        <v>1000</v>
      </c>
    </row>
    <row r="103" spans="1:8" s="18" customFormat="1" ht="15.75">
      <c r="A103" s="18" t="s">
        <v>197</v>
      </c>
      <c r="B103" s="64"/>
      <c r="C103" s="65" t="s">
        <v>206</v>
      </c>
      <c r="D103" s="65"/>
      <c r="E103" s="65"/>
      <c r="F103" s="65"/>
      <c r="G103" s="66"/>
      <c r="H103" s="67">
        <f>H99-H101</f>
        <v>-20500</v>
      </c>
    </row>
    <row r="104" spans="1:8" s="5" customFormat="1">
      <c r="B104" s="68"/>
      <c r="C104" s="35"/>
      <c r="D104" s="96"/>
      <c r="E104" s="78"/>
      <c r="F104" s="96"/>
      <c r="G104" s="97"/>
      <c r="H104" s="69"/>
    </row>
    <row r="105" spans="1:8" s="18" customFormat="1" ht="15.75">
      <c r="A105" s="18" t="s">
        <v>207</v>
      </c>
      <c r="B105" s="70" t="s">
        <v>208</v>
      </c>
      <c r="C105" s="71" t="s">
        <v>209</v>
      </c>
      <c r="D105" s="72"/>
      <c r="E105" s="26"/>
      <c r="F105" s="91"/>
      <c r="G105" s="93"/>
      <c r="H105" s="74">
        <f>VLOOKUP($A105,'[1]CE-118'!$A$8:$B$560,H$5,FALSE)</f>
        <v>0</v>
      </c>
    </row>
    <row r="106" spans="1:8" s="18" customFormat="1" ht="15.75">
      <c r="A106" s="18" t="s">
        <v>210</v>
      </c>
      <c r="B106" s="40"/>
      <c r="C106" s="41" t="s">
        <v>8</v>
      </c>
      <c r="D106" s="133" t="s">
        <v>211</v>
      </c>
      <c r="E106" s="105"/>
      <c r="F106" s="42"/>
      <c r="G106" s="43"/>
      <c r="H106" s="74">
        <f>VLOOKUP($A106,'[1]CE-118'!$A$8:$B$560,H$5,FALSE)</f>
        <v>0</v>
      </c>
    </row>
    <row r="107" spans="1:8" s="18" customFormat="1" ht="15.75">
      <c r="A107" s="18" t="s">
        <v>212</v>
      </c>
      <c r="B107" s="40"/>
      <c r="C107" s="25" t="s">
        <v>19</v>
      </c>
      <c r="D107" s="71" t="s">
        <v>213</v>
      </c>
      <c r="E107" s="72"/>
      <c r="F107" s="26"/>
      <c r="G107" s="27"/>
      <c r="H107" s="74">
        <f>VLOOKUP($A107,'[1]CE-118'!$A$8:$B$560,H$5,FALSE)</f>
        <v>0</v>
      </c>
    </row>
    <row r="108" spans="1:8" s="18" customFormat="1" ht="15.75">
      <c r="A108" s="18" t="s">
        <v>207</v>
      </c>
      <c r="B108" s="64"/>
      <c r="C108" s="65" t="s">
        <v>214</v>
      </c>
      <c r="D108" s="65"/>
      <c r="E108" s="65"/>
      <c r="F108" s="65"/>
      <c r="G108" s="66"/>
      <c r="H108" s="67">
        <f>H106-H107</f>
        <v>0</v>
      </c>
    </row>
    <row r="109" spans="1:8" s="5" customFormat="1">
      <c r="B109" s="68"/>
      <c r="C109" s="35"/>
      <c r="D109" s="81"/>
      <c r="E109" s="78"/>
      <c r="F109" s="36"/>
      <c r="G109" s="44"/>
      <c r="H109" s="69"/>
    </row>
    <row r="110" spans="1:8" s="18" customFormat="1" ht="15.75">
      <c r="A110" s="18" t="s">
        <v>215</v>
      </c>
      <c r="B110" s="70" t="s">
        <v>216</v>
      </c>
      <c r="C110" s="71" t="s">
        <v>217</v>
      </c>
      <c r="D110" s="72"/>
      <c r="E110" s="26"/>
      <c r="F110" s="91"/>
      <c r="G110" s="93"/>
      <c r="H110" s="74">
        <f>VLOOKUP($A110,'[1]CE-118'!$A$8:$B$560,H$5,FALSE)</f>
        <v>218003.52</v>
      </c>
    </row>
    <row r="111" spans="1:8" s="18" customFormat="1" ht="15.75">
      <c r="A111" s="18" t="s">
        <v>218</v>
      </c>
      <c r="B111" s="40"/>
      <c r="C111" s="41" t="s">
        <v>8</v>
      </c>
      <c r="D111" s="133" t="s">
        <v>219</v>
      </c>
      <c r="E111" s="105"/>
      <c r="F111" s="42"/>
      <c r="G111" s="43"/>
      <c r="H111" s="74">
        <f>VLOOKUP($A111,'[1]CE-118'!$A$8:$B$560,H$5,FALSE)</f>
        <v>320000</v>
      </c>
    </row>
    <row r="112" spans="1:8" s="5" customFormat="1">
      <c r="A112" s="5" t="s">
        <v>220</v>
      </c>
      <c r="B112" s="68"/>
      <c r="C112" s="83"/>
      <c r="D112" s="92"/>
      <c r="E112" s="29" t="s">
        <v>11</v>
      </c>
      <c r="F112" s="84" t="s">
        <v>221</v>
      </c>
      <c r="G112" s="98"/>
      <c r="H112" s="76">
        <f>VLOOKUP($A112,'[1]CE-118'!$A$8:$B$560,H$5,FALSE)</f>
        <v>0</v>
      </c>
    </row>
    <row r="113" spans="1:8" s="5" customFormat="1">
      <c r="A113" s="5" t="s">
        <v>222</v>
      </c>
      <c r="B113" s="68"/>
      <c r="C113" s="80"/>
      <c r="D113" s="96"/>
      <c r="E113" s="35" t="s">
        <v>14</v>
      </c>
      <c r="F113" s="96" t="s">
        <v>223</v>
      </c>
      <c r="G113" s="97"/>
      <c r="H113" s="76">
        <f>VLOOKUP($A113,'[1]CE-118'!$A$8:$B$560,H$5,FALSE)</f>
        <v>320000</v>
      </c>
    </row>
    <row r="114" spans="1:8" s="18" customFormat="1" ht="15.75">
      <c r="A114" s="18" t="s">
        <v>224</v>
      </c>
      <c r="B114" s="40"/>
      <c r="C114" s="25" t="s">
        <v>19</v>
      </c>
      <c r="D114" s="71" t="s">
        <v>225</v>
      </c>
      <c r="E114" s="72"/>
      <c r="F114" s="26"/>
      <c r="G114" s="27"/>
      <c r="H114" s="74">
        <f>VLOOKUP($A114,'[1]CE-118'!$A$8:$B$560,H$5,FALSE)</f>
        <v>101996.48</v>
      </c>
    </row>
    <row r="115" spans="1:8" s="5" customFormat="1">
      <c r="A115" s="5" t="s">
        <v>226</v>
      </c>
      <c r="B115" s="68"/>
      <c r="C115" s="80"/>
      <c r="D115" s="96"/>
      <c r="E115" s="35" t="s">
        <v>11</v>
      </c>
      <c r="F115" s="81" t="s">
        <v>227</v>
      </c>
      <c r="G115" s="97"/>
      <c r="H115" s="76">
        <f>VLOOKUP($A115,'[1]CE-118'!$A$8:$B$560,H$5,FALSE)</f>
        <v>0</v>
      </c>
    </row>
    <row r="116" spans="1:8" s="5" customFormat="1">
      <c r="A116" s="5" t="s">
        <v>228</v>
      </c>
      <c r="B116" s="68"/>
      <c r="C116" s="83"/>
      <c r="D116" s="92"/>
      <c r="E116" s="29" t="s">
        <v>14</v>
      </c>
      <c r="F116" s="92" t="s">
        <v>229</v>
      </c>
      <c r="G116" s="98"/>
      <c r="H116" s="76">
        <f>VLOOKUP($A116,'[1]CE-118'!$A$8:$B$560,H$5,FALSE)</f>
        <v>101996.48</v>
      </c>
    </row>
    <row r="117" spans="1:8" s="18" customFormat="1" ht="15.75">
      <c r="A117" s="18" t="s">
        <v>215</v>
      </c>
      <c r="B117" s="64"/>
      <c r="C117" s="65" t="s">
        <v>230</v>
      </c>
      <c r="D117" s="65"/>
      <c r="E117" s="65"/>
      <c r="F117" s="65"/>
      <c r="G117" s="66"/>
      <c r="H117" s="67">
        <f>H111-H114</f>
        <v>218003.52000000002</v>
      </c>
    </row>
    <row r="118" spans="1:8" s="5" customFormat="1" ht="15.75" thickBot="1">
      <c r="B118" s="111"/>
      <c r="C118" s="35"/>
      <c r="D118" s="96"/>
      <c r="E118" s="81"/>
      <c r="F118" s="96"/>
      <c r="G118" s="97"/>
      <c r="H118" s="69"/>
    </row>
    <row r="119" spans="1:8" s="112" customFormat="1" ht="17.25" thickTop="1" thickBot="1">
      <c r="B119" s="113" t="s">
        <v>231</v>
      </c>
      <c r="C119" s="114"/>
      <c r="D119" s="114"/>
      <c r="E119" s="114"/>
      <c r="F119" s="114"/>
      <c r="G119" s="115"/>
      <c r="H119" s="116">
        <f>H96+H103+H108+H117</f>
        <v>1656060.0100000096</v>
      </c>
    </row>
    <row r="120" spans="1:8" s="112" customFormat="1" ht="16.5" thickTop="1">
      <c r="B120" s="24"/>
      <c r="C120" s="117"/>
      <c r="D120" s="117"/>
      <c r="E120" s="118"/>
      <c r="F120" s="119"/>
      <c r="G120" s="120"/>
      <c r="H120" s="121"/>
    </row>
    <row r="121" spans="1:8" s="18" customFormat="1" ht="15.75">
      <c r="A121" s="18" t="s">
        <v>232</v>
      </c>
      <c r="B121" s="70" t="s">
        <v>233</v>
      </c>
      <c r="C121" s="71" t="s">
        <v>234</v>
      </c>
      <c r="D121" s="72"/>
      <c r="E121" s="71"/>
      <c r="F121" s="91"/>
      <c r="G121" s="93"/>
      <c r="H121" s="74">
        <f>VLOOKUP($A121,'[1]CE-118'!$A$8:$B$560,H$5,FALSE)</f>
        <v>1656060.01</v>
      </c>
    </row>
    <row r="122" spans="1:8" s="18" customFormat="1" ht="15.75">
      <c r="A122" s="18" t="s">
        <v>235</v>
      </c>
      <c r="B122" s="40"/>
      <c r="C122" s="41" t="s">
        <v>8</v>
      </c>
      <c r="D122" s="94" t="s">
        <v>236</v>
      </c>
      <c r="E122" s="105"/>
      <c r="F122" s="94"/>
      <c r="G122" s="106"/>
      <c r="H122" s="74">
        <f>VLOOKUP($A122,'[1]CE-118'!$A$8:$B$560,H$5,FALSE)</f>
        <v>1624577.93</v>
      </c>
    </row>
    <row r="123" spans="1:8" s="5" customFormat="1">
      <c r="A123" s="5" t="s">
        <v>237</v>
      </c>
      <c r="B123" s="111"/>
      <c r="C123" s="83"/>
      <c r="D123" s="92"/>
      <c r="E123" s="29" t="s">
        <v>11</v>
      </c>
      <c r="F123" s="92" t="s">
        <v>238</v>
      </c>
      <c r="G123" s="98"/>
      <c r="H123" s="76">
        <f>VLOOKUP($A123,'[1]CE-118'!$A$8:$B$560,H$5,FALSE)</f>
        <v>1320804.51</v>
      </c>
    </row>
    <row r="124" spans="1:8" s="5" customFormat="1">
      <c r="A124" s="5" t="s">
        <v>239</v>
      </c>
      <c r="B124" s="111"/>
      <c r="C124" s="80"/>
      <c r="D124" s="96"/>
      <c r="E124" s="35" t="s">
        <v>14</v>
      </c>
      <c r="F124" s="96" t="s">
        <v>240</v>
      </c>
      <c r="G124" s="97"/>
      <c r="H124" s="76">
        <f>VLOOKUP($A124,'[1]CE-118'!$A$8:$B$560,H$5,FALSE)</f>
        <v>248637.42</v>
      </c>
    </row>
    <row r="125" spans="1:8" s="5" customFormat="1">
      <c r="A125" s="5" t="s">
        <v>241</v>
      </c>
      <c r="B125" s="111"/>
      <c r="C125" s="83"/>
      <c r="D125" s="92"/>
      <c r="E125" s="29" t="s">
        <v>34</v>
      </c>
      <c r="F125" s="92" t="s">
        <v>242</v>
      </c>
      <c r="G125" s="98"/>
      <c r="H125" s="76">
        <f>VLOOKUP($A125,'[1]CE-118'!$A$8:$B$560,H$5,FALSE)</f>
        <v>55136</v>
      </c>
    </row>
    <row r="126" spans="1:8" s="5" customFormat="1">
      <c r="A126" s="5" t="s">
        <v>243</v>
      </c>
      <c r="B126" s="111"/>
      <c r="C126" s="80"/>
      <c r="D126" s="96"/>
      <c r="E126" s="35" t="s">
        <v>45</v>
      </c>
      <c r="F126" s="96" t="s">
        <v>244</v>
      </c>
      <c r="G126" s="97"/>
      <c r="H126" s="76">
        <f>VLOOKUP($A126,'[1]CE-118'!$A$8:$B$560,H$5,FALSE)</f>
        <v>0</v>
      </c>
    </row>
    <row r="127" spans="1:8" s="18" customFormat="1" ht="15.75">
      <c r="A127" s="18" t="s">
        <v>245</v>
      </c>
      <c r="B127" s="40"/>
      <c r="C127" s="25" t="s">
        <v>19</v>
      </c>
      <c r="D127" s="91" t="s">
        <v>246</v>
      </c>
      <c r="E127" s="72"/>
      <c r="F127" s="91"/>
      <c r="G127" s="93"/>
      <c r="H127" s="74">
        <f>VLOOKUP($A127,'[1]CE-118'!$A$8:$B$560,H$5,FALSE)</f>
        <v>31482.080000000002</v>
      </c>
    </row>
    <row r="128" spans="1:8" s="18" customFormat="1" ht="15.75">
      <c r="A128" s="18" t="s">
        <v>247</v>
      </c>
      <c r="B128" s="40"/>
      <c r="C128" s="41" t="s">
        <v>22</v>
      </c>
      <c r="D128" s="94" t="s">
        <v>248</v>
      </c>
      <c r="E128" s="105"/>
      <c r="F128" s="94"/>
      <c r="G128" s="106"/>
      <c r="H128" s="74">
        <f>VLOOKUP($A128,'[1]CE-118'!$A$8:$B$560,H$5,FALSE)</f>
        <v>0</v>
      </c>
    </row>
    <row r="129" spans="1:8" s="18" customFormat="1" ht="15.75">
      <c r="A129" s="18" t="s">
        <v>232</v>
      </c>
      <c r="B129" s="64"/>
      <c r="C129" s="65" t="s">
        <v>249</v>
      </c>
      <c r="D129" s="65"/>
      <c r="E129" s="65"/>
      <c r="F129" s="65"/>
      <c r="G129" s="66"/>
      <c r="H129" s="67">
        <f>H122+H127+H128</f>
        <v>1656060.01</v>
      </c>
    </row>
    <row r="130" spans="1:8" s="5" customFormat="1">
      <c r="B130" s="111"/>
      <c r="C130" s="35"/>
      <c r="D130" s="96"/>
      <c r="E130" s="81"/>
      <c r="F130" s="96"/>
      <c r="G130" s="97"/>
      <c r="H130" s="69"/>
    </row>
    <row r="131" spans="1:8" s="112" customFormat="1" ht="15.75">
      <c r="A131" s="112" t="s">
        <v>250</v>
      </c>
      <c r="B131" s="70" t="s">
        <v>251</v>
      </c>
      <c r="C131" s="71"/>
      <c r="D131" s="72"/>
      <c r="E131" s="71"/>
      <c r="F131" s="91"/>
      <c r="G131" s="93"/>
      <c r="H131" s="74">
        <f>H119-H129</f>
        <v>9.5460563898086548E-9</v>
      </c>
    </row>
    <row r="132" spans="1:8" s="5" customFormat="1" ht="16.5" thickBot="1">
      <c r="B132" s="134"/>
      <c r="C132" s="135"/>
      <c r="D132" s="136"/>
      <c r="E132" s="136"/>
      <c r="F132" s="137"/>
      <c r="G132" s="138"/>
      <c r="H132" s="139"/>
    </row>
    <row r="133" spans="1:8" s="5" customFormat="1" ht="15.75">
      <c r="B133" s="105"/>
      <c r="C133" s="105"/>
      <c r="D133" s="78"/>
      <c r="E133" s="78"/>
      <c r="F133" s="96"/>
      <c r="G133" s="96"/>
      <c r="H133" s="140"/>
    </row>
    <row r="134" spans="1:8" ht="15.75">
      <c r="B134" s="141"/>
      <c r="C134" s="141"/>
      <c r="G134" s="142"/>
    </row>
    <row r="135" spans="1:8" ht="15.75">
      <c r="B135" s="105"/>
      <c r="C135" s="105"/>
      <c r="D135" s="78"/>
      <c r="E135" s="78"/>
      <c r="F135" s="78"/>
      <c r="G135" s="143"/>
      <c r="H135" s="144"/>
    </row>
    <row r="136" spans="1:8" ht="15.75">
      <c r="B136" s="105"/>
      <c r="C136" s="105"/>
      <c r="D136" s="78"/>
      <c r="E136" s="78"/>
      <c r="F136" s="78"/>
      <c r="G136" s="143"/>
      <c r="H136" s="144"/>
    </row>
    <row r="137" spans="1:8" ht="15.75">
      <c r="B137" s="105"/>
      <c r="C137" s="105"/>
      <c r="D137" s="78"/>
      <c r="E137" s="78"/>
      <c r="F137" s="78"/>
      <c r="G137" s="143"/>
      <c r="H137" s="144"/>
    </row>
    <row r="138" spans="1:8" ht="15.75">
      <c r="B138" s="105"/>
      <c r="C138" s="105"/>
      <c r="D138" s="78"/>
      <c r="E138" s="78"/>
      <c r="F138" s="78"/>
      <c r="G138" s="143"/>
      <c r="H138" s="144"/>
    </row>
    <row r="139" spans="1:8" ht="15.75">
      <c r="B139" s="105"/>
      <c r="C139" s="105"/>
      <c r="D139" s="78"/>
      <c r="E139" s="78"/>
      <c r="F139" s="78"/>
      <c r="G139" s="143"/>
      <c r="H139" s="144"/>
    </row>
    <row r="140" spans="1:8" ht="15.75">
      <c r="B140" s="105"/>
      <c r="C140" s="105"/>
      <c r="D140" s="78"/>
      <c r="E140" s="78"/>
      <c r="F140" s="78"/>
      <c r="G140" s="143"/>
      <c r="H140" s="144"/>
    </row>
    <row r="141" spans="1:8" ht="15.75">
      <c r="B141" s="105"/>
      <c r="C141" s="105"/>
      <c r="D141" s="78"/>
      <c r="E141" s="78"/>
      <c r="F141" s="78"/>
      <c r="G141" s="143"/>
      <c r="H141" s="144"/>
    </row>
    <row r="142" spans="1:8" ht="15.75">
      <c r="B142" s="105"/>
      <c r="C142" s="105"/>
      <c r="D142" s="78"/>
      <c r="E142" s="78"/>
      <c r="F142" s="78"/>
      <c r="G142" s="143"/>
      <c r="H142" s="144"/>
    </row>
    <row r="143" spans="1:8" ht="15.75">
      <c r="B143" s="105"/>
      <c r="C143" s="105"/>
      <c r="D143" s="78"/>
      <c r="E143" s="78"/>
      <c r="F143" s="78"/>
      <c r="G143" s="143"/>
      <c r="H143" s="144"/>
    </row>
    <row r="144" spans="1:8" ht="15.75">
      <c r="B144" s="105"/>
      <c r="C144" s="105"/>
      <c r="D144" s="78"/>
      <c r="E144" s="78"/>
      <c r="F144" s="78"/>
      <c r="G144" s="143"/>
      <c r="H144" s="144"/>
    </row>
    <row r="145" spans="2:8" ht="15.75">
      <c r="B145" s="105"/>
      <c r="C145" s="105"/>
      <c r="D145" s="78"/>
      <c r="E145" s="78"/>
      <c r="F145" s="78"/>
      <c r="G145" s="143"/>
      <c r="H145" s="144"/>
    </row>
    <row r="146" spans="2:8" ht="15.75">
      <c r="B146" s="105"/>
      <c r="C146" s="105"/>
      <c r="D146" s="78"/>
      <c r="E146" s="78"/>
      <c r="F146" s="78"/>
      <c r="G146" s="143"/>
    </row>
    <row r="147" spans="2:8" ht="15.75">
      <c r="B147" s="105"/>
      <c r="C147" s="105"/>
      <c r="D147" s="78"/>
      <c r="E147" s="78"/>
      <c r="F147" s="78"/>
      <c r="G147" s="143"/>
    </row>
    <row r="148" spans="2:8" ht="15.75">
      <c r="B148" s="105"/>
      <c r="C148" s="105"/>
      <c r="D148" s="78"/>
      <c r="E148" s="78"/>
      <c r="F148" s="78"/>
      <c r="G148" s="143"/>
    </row>
    <row r="149" spans="2:8" ht="15.75">
      <c r="B149" s="105"/>
      <c r="C149" s="105"/>
      <c r="D149" s="78"/>
      <c r="E149" s="78"/>
      <c r="F149" s="78"/>
      <c r="G149" s="143"/>
    </row>
    <row r="150" spans="2:8" ht="15.75">
      <c r="B150" s="105"/>
      <c r="C150" s="105"/>
      <c r="D150" s="78"/>
      <c r="E150" s="78"/>
      <c r="F150" s="78"/>
      <c r="G150" s="143"/>
    </row>
    <row r="151" spans="2:8" ht="15.75">
      <c r="B151" s="105"/>
      <c r="C151" s="105"/>
      <c r="D151" s="78"/>
      <c r="E151" s="78"/>
      <c r="F151" s="78"/>
      <c r="G151" s="143"/>
    </row>
    <row r="152" spans="2:8" ht="15.75">
      <c r="B152" s="105"/>
      <c r="C152" s="105"/>
      <c r="D152" s="78"/>
      <c r="E152" s="78"/>
      <c r="F152" s="78"/>
      <c r="G152" s="143"/>
    </row>
    <row r="153" spans="2:8" ht="15.75">
      <c r="B153" s="105"/>
      <c r="C153" s="105"/>
      <c r="D153" s="78"/>
      <c r="E153" s="78"/>
      <c r="F153" s="78"/>
      <c r="G153" s="143"/>
    </row>
    <row r="154" spans="2:8" s="145" customFormat="1" ht="15.75">
      <c r="B154" s="105"/>
      <c r="C154" s="105"/>
      <c r="D154" s="78"/>
      <c r="E154" s="78"/>
      <c r="F154" s="78"/>
      <c r="G154" s="143"/>
      <c r="H154" s="1"/>
    </row>
    <row r="155" spans="2:8" s="145" customFormat="1" ht="15.75">
      <c r="B155" s="105"/>
      <c r="C155" s="105"/>
      <c r="D155" s="78"/>
      <c r="E155" s="78"/>
      <c r="F155" s="78"/>
      <c r="G155" s="143"/>
      <c r="H155" s="1"/>
    </row>
    <row r="156" spans="2:8" s="145" customFormat="1" ht="15.75">
      <c r="B156" s="105"/>
      <c r="C156" s="105"/>
      <c r="D156" s="78"/>
      <c r="E156" s="78"/>
      <c r="F156" s="78"/>
      <c r="G156" s="143"/>
      <c r="H156" s="1"/>
    </row>
    <row r="157" spans="2:8" s="145" customFormat="1" ht="15.75">
      <c r="B157" s="105"/>
      <c r="C157" s="105"/>
      <c r="D157" s="78"/>
      <c r="E157" s="78"/>
      <c r="F157" s="78"/>
      <c r="G157" s="143"/>
      <c r="H157" s="1"/>
    </row>
    <row r="158" spans="2:8" s="145" customFormat="1" ht="15.75">
      <c r="B158" s="105"/>
      <c r="C158" s="105"/>
      <c r="D158" s="78"/>
      <c r="E158" s="78"/>
      <c r="F158" s="78"/>
      <c r="G158" s="143"/>
      <c r="H158" s="1"/>
    </row>
    <row r="159" spans="2:8" s="145" customFormat="1" ht="15.75">
      <c r="B159" s="105"/>
      <c r="C159" s="105"/>
      <c r="D159" s="78"/>
      <c r="E159" s="78"/>
      <c r="F159" s="78"/>
      <c r="G159" s="143"/>
      <c r="H159" s="1"/>
    </row>
    <row r="160" spans="2:8" s="145" customFormat="1" ht="15.75">
      <c r="B160" s="105"/>
      <c r="C160" s="105"/>
      <c r="D160" s="78"/>
      <c r="E160" s="78"/>
      <c r="F160" s="78"/>
      <c r="G160" s="143"/>
      <c r="H160" s="1"/>
    </row>
    <row r="161" spans="2:8" s="145" customFormat="1" ht="15.75">
      <c r="B161" s="105"/>
      <c r="C161" s="105"/>
      <c r="D161" s="78"/>
      <c r="E161" s="78"/>
      <c r="F161" s="78"/>
      <c r="G161" s="143"/>
      <c r="H161" s="1"/>
    </row>
    <row r="162" spans="2:8" s="145" customFormat="1" ht="15.75">
      <c r="B162" s="105"/>
      <c r="C162" s="105"/>
      <c r="D162" s="78"/>
      <c r="E162" s="78"/>
      <c r="F162" s="78"/>
      <c r="G162" s="143"/>
      <c r="H162" s="1"/>
    </row>
    <row r="163" spans="2:8" s="145" customFormat="1" ht="15.75">
      <c r="B163" s="105"/>
      <c r="C163" s="105"/>
      <c r="D163" s="78"/>
      <c r="E163" s="78"/>
      <c r="F163" s="78"/>
      <c r="G163" s="143"/>
      <c r="H163" s="1"/>
    </row>
    <row r="164" spans="2:8" s="145" customFormat="1" ht="15.75">
      <c r="B164" s="105"/>
      <c r="C164" s="105"/>
      <c r="D164" s="78"/>
      <c r="E164" s="78"/>
      <c r="F164" s="78"/>
      <c r="G164" s="143"/>
      <c r="H164" s="1"/>
    </row>
    <row r="165" spans="2:8" s="145" customFormat="1" ht="15.75">
      <c r="B165" s="105"/>
      <c r="C165" s="105"/>
      <c r="D165" s="78"/>
      <c r="E165" s="78"/>
      <c r="F165" s="78"/>
      <c r="G165" s="143"/>
      <c r="H165" s="1"/>
    </row>
    <row r="166" spans="2:8" s="145" customFormat="1" ht="15.75">
      <c r="B166" s="105"/>
      <c r="C166" s="105"/>
      <c r="D166" s="78"/>
      <c r="E166" s="78"/>
      <c r="F166" s="78"/>
      <c r="G166" s="143"/>
      <c r="H166" s="1"/>
    </row>
    <row r="167" spans="2:8" s="145" customFormat="1" ht="15.75">
      <c r="B167" s="105"/>
      <c r="C167" s="105"/>
      <c r="D167" s="78"/>
      <c r="E167" s="78"/>
      <c r="F167" s="78"/>
      <c r="G167" s="143"/>
      <c r="H167" s="1"/>
    </row>
    <row r="168" spans="2:8" s="145" customFormat="1" ht="15.75">
      <c r="B168" s="105"/>
      <c r="C168" s="105"/>
      <c r="D168" s="78"/>
      <c r="E168" s="78"/>
      <c r="F168" s="78"/>
      <c r="G168" s="143"/>
      <c r="H168" s="1"/>
    </row>
    <row r="169" spans="2:8" s="145" customFormat="1" ht="15.75">
      <c r="B169" s="105"/>
      <c r="C169" s="105"/>
      <c r="D169" s="78"/>
      <c r="E169" s="78"/>
      <c r="F169" s="78"/>
      <c r="G169" s="143"/>
      <c r="H169" s="1"/>
    </row>
    <row r="170" spans="2:8" s="145" customFormat="1" ht="15.75">
      <c r="B170" s="105"/>
      <c r="C170" s="105"/>
      <c r="D170" s="78"/>
      <c r="E170" s="78"/>
      <c r="F170" s="78"/>
      <c r="G170" s="143"/>
      <c r="H170" s="1"/>
    </row>
    <row r="171" spans="2:8" s="145" customFormat="1" ht="15.75">
      <c r="B171" s="105"/>
      <c r="C171" s="105"/>
      <c r="D171" s="78"/>
      <c r="E171" s="78"/>
      <c r="F171" s="78"/>
      <c r="G171" s="143"/>
      <c r="H171" s="1"/>
    </row>
    <row r="172" spans="2:8" s="145" customFormat="1" ht="15.75">
      <c r="B172" s="105"/>
      <c r="C172" s="105"/>
      <c r="D172" s="78"/>
      <c r="E172" s="78"/>
      <c r="F172" s="78"/>
      <c r="G172" s="143"/>
      <c r="H172" s="1"/>
    </row>
    <row r="173" spans="2:8" s="145" customFormat="1" ht="15.75">
      <c r="B173" s="105"/>
      <c r="C173" s="105"/>
      <c r="D173" s="78"/>
      <c r="E173" s="78"/>
      <c r="F173" s="78"/>
      <c r="G173" s="143"/>
      <c r="H173" s="1"/>
    </row>
    <row r="174" spans="2:8" s="145" customFormat="1" ht="15.75">
      <c r="B174" s="105"/>
      <c r="C174" s="105"/>
      <c r="D174" s="78"/>
      <c r="E174" s="78"/>
      <c r="F174" s="78"/>
      <c r="G174" s="143"/>
      <c r="H174" s="1"/>
    </row>
    <row r="175" spans="2:8" s="145" customFormat="1" ht="15.75">
      <c r="B175" s="105"/>
      <c r="C175" s="105"/>
      <c r="D175" s="78"/>
      <c r="E175" s="78"/>
      <c r="F175" s="78"/>
      <c r="G175" s="143"/>
      <c r="H175" s="1"/>
    </row>
    <row r="176" spans="2:8" s="145" customFormat="1" ht="15.75">
      <c r="B176" s="105"/>
      <c r="C176" s="105"/>
      <c r="D176" s="78"/>
      <c r="E176" s="78"/>
      <c r="F176" s="78"/>
      <c r="G176" s="143"/>
      <c r="H176" s="1"/>
    </row>
    <row r="177" spans="2:8" s="145" customFormat="1" ht="15.75">
      <c r="B177" s="105"/>
      <c r="C177" s="105"/>
      <c r="D177" s="78"/>
      <c r="E177" s="78"/>
      <c r="F177" s="78"/>
      <c r="G177" s="143"/>
      <c r="H177" s="1"/>
    </row>
    <row r="178" spans="2:8" s="145" customFormat="1" ht="15.75">
      <c r="B178" s="105"/>
      <c r="C178" s="105"/>
      <c r="D178" s="78"/>
      <c r="E178" s="78"/>
      <c r="F178" s="78"/>
      <c r="G178" s="143"/>
      <c r="H178" s="1"/>
    </row>
    <row r="179" spans="2:8" s="145" customFormat="1" ht="15.75">
      <c r="B179" s="141"/>
      <c r="C179" s="141"/>
      <c r="D179" s="142"/>
      <c r="E179" s="142"/>
      <c r="F179" s="142"/>
      <c r="G179" s="146"/>
      <c r="H179" s="1"/>
    </row>
    <row r="180" spans="2:8" s="145" customFormat="1" ht="15.75">
      <c r="B180" s="141"/>
      <c r="C180" s="141"/>
      <c r="D180" s="142"/>
      <c r="E180" s="142"/>
      <c r="F180" s="142"/>
      <c r="G180" s="146"/>
      <c r="H180" s="1"/>
    </row>
    <row r="181" spans="2:8" s="145" customFormat="1" ht="15.75">
      <c r="B181" s="141"/>
      <c r="C181" s="141"/>
      <c r="D181" s="142"/>
      <c r="E181" s="142"/>
      <c r="F181" s="142"/>
      <c r="G181" s="146"/>
      <c r="H181" s="1"/>
    </row>
    <row r="182" spans="2:8" s="145" customFormat="1" ht="15.75">
      <c r="B182" s="141"/>
      <c r="C182" s="141"/>
      <c r="D182" s="142"/>
      <c r="E182" s="142"/>
      <c r="F182" s="142"/>
      <c r="G182" s="146"/>
      <c r="H182" s="1"/>
    </row>
    <row r="183" spans="2:8" s="145" customFormat="1" ht="15.75">
      <c r="B183" s="141"/>
      <c r="C183" s="141"/>
      <c r="D183" s="142"/>
      <c r="E183" s="142"/>
      <c r="F183" s="142"/>
      <c r="G183" s="146"/>
      <c r="H183" s="1"/>
    </row>
    <row r="184" spans="2:8" s="145" customFormat="1" ht="15.75">
      <c r="B184" s="141"/>
      <c r="C184" s="141"/>
      <c r="D184" s="142"/>
      <c r="E184" s="142"/>
      <c r="F184" s="142"/>
      <c r="G184" s="146"/>
      <c r="H184" s="1"/>
    </row>
    <row r="185" spans="2:8" s="145" customFormat="1" ht="15.75">
      <c r="B185" s="141"/>
      <c r="C185" s="141"/>
      <c r="D185" s="142"/>
      <c r="E185" s="142"/>
      <c r="F185" s="142"/>
      <c r="G185" s="146"/>
      <c r="H185" s="1"/>
    </row>
    <row r="186" spans="2:8" s="145" customFormat="1" ht="15.75">
      <c r="B186" s="141"/>
      <c r="C186" s="141"/>
      <c r="D186" s="142"/>
      <c r="E186" s="142"/>
      <c r="F186" s="142"/>
      <c r="G186" s="146"/>
      <c r="H186" s="1"/>
    </row>
    <row r="187" spans="2:8" s="145" customFormat="1" ht="15.75">
      <c r="B187" s="141"/>
      <c r="C187" s="141"/>
      <c r="D187" s="142"/>
      <c r="E187" s="142"/>
      <c r="F187" s="142"/>
      <c r="G187" s="146"/>
      <c r="H187" s="1"/>
    </row>
    <row r="188" spans="2:8" s="145" customFormat="1" ht="15.75">
      <c r="B188" s="141"/>
      <c r="C188" s="141"/>
      <c r="D188" s="142"/>
      <c r="E188" s="142"/>
      <c r="F188" s="142"/>
      <c r="G188" s="146"/>
      <c r="H188" s="1"/>
    </row>
    <row r="189" spans="2:8" s="145" customFormat="1" ht="15.75">
      <c r="B189" s="141"/>
      <c r="C189" s="141"/>
      <c r="D189" s="142"/>
      <c r="E189" s="142"/>
      <c r="F189" s="142"/>
      <c r="G189" s="146"/>
      <c r="H189" s="1"/>
    </row>
    <row r="190" spans="2:8" s="145" customFormat="1" ht="15.75">
      <c r="B190" s="141"/>
      <c r="C190" s="141"/>
      <c r="D190" s="142"/>
      <c r="E190" s="142"/>
      <c r="F190" s="142"/>
      <c r="G190" s="146"/>
      <c r="H190" s="1"/>
    </row>
    <row r="191" spans="2:8" s="145" customFormat="1" ht="15.75">
      <c r="B191" s="141"/>
      <c r="C191" s="141"/>
      <c r="D191" s="142"/>
      <c r="E191" s="142"/>
      <c r="F191" s="142"/>
      <c r="G191" s="146"/>
      <c r="H191" s="1"/>
    </row>
    <row r="192" spans="2:8" s="145" customFormat="1" ht="15.75">
      <c r="B192" s="141"/>
      <c r="C192" s="141"/>
      <c r="D192" s="142"/>
      <c r="E192" s="142"/>
      <c r="F192" s="142"/>
      <c r="G192" s="146"/>
      <c r="H192" s="1"/>
    </row>
    <row r="193" spans="2:8" s="145" customFormat="1" ht="15.75">
      <c r="B193" s="141"/>
      <c r="C193" s="141"/>
      <c r="D193" s="142"/>
      <c r="E193" s="142"/>
      <c r="F193" s="142"/>
      <c r="G193" s="146"/>
      <c r="H193" s="1"/>
    </row>
    <row r="194" spans="2:8" s="145" customFormat="1" ht="15.75">
      <c r="B194" s="141"/>
      <c r="C194" s="141"/>
      <c r="D194" s="142"/>
      <c r="E194" s="142"/>
      <c r="F194" s="142"/>
      <c r="G194" s="146"/>
      <c r="H194" s="1"/>
    </row>
    <row r="195" spans="2:8" s="145" customFormat="1" ht="15.75">
      <c r="B195" s="141"/>
      <c r="C195" s="141"/>
      <c r="D195" s="142"/>
      <c r="E195" s="142"/>
      <c r="F195" s="142"/>
      <c r="G195" s="146"/>
      <c r="H195" s="1"/>
    </row>
    <row r="196" spans="2:8" s="145" customFormat="1" ht="15.75">
      <c r="B196" s="141"/>
      <c r="C196" s="141"/>
      <c r="D196" s="142"/>
      <c r="E196" s="142"/>
      <c r="F196" s="142"/>
      <c r="G196" s="146"/>
      <c r="H196" s="1"/>
    </row>
    <row r="197" spans="2:8" s="145" customFormat="1" ht="15.75">
      <c r="B197" s="141"/>
      <c r="C197" s="141"/>
      <c r="D197" s="142"/>
      <c r="E197" s="142"/>
      <c r="F197" s="142"/>
      <c r="G197" s="146"/>
      <c r="H197" s="1"/>
    </row>
    <row r="198" spans="2:8" s="145" customFormat="1" ht="15.75">
      <c r="B198" s="141"/>
      <c r="C198" s="141"/>
      <c r="D198" s="142"/>
      <c r="E198" s="142"/>
      <c r="F198" s="142"/>
      <c r="G198" s="146"/>
      <c r="H198" s="1"/>
    </row>
    <row r="199" spans="2:8" s="145" customFormat="1" ht="15.75">
      <c r="B199" s="141"/>
      <c r="C199" s="141"/>
      <c r="D199" s="142"/>
      <c r="E199" s="142"/>
      <c r="F199" s="142"/>
      <c r="G199" s="146"/>
      <c r="H199" s="1"/>
    </row>
    <row r="200" spans="2:8" s="145" customFormat="1" ht="15.75">
      <c r="B200" s="141"/>
      <c r="C200" s="141"/>
      <c r="D200" s="142"/>
      <c r="E200" s="142"/>
      <c r="F200" s="142"/>
      <c r="G200" s="146"/>
      <c r="H200" s="1"/>
    </row>
    <row r="201" spans="2:8" s="145" customFormat="1" ht="15.75">
      <c r="B201" s="141"/>
      <c r="C201" s="141"/>
      <c r="D201" s="142"/>
      <c r="E201" s="142"/>
      <c r="F201" s="142"/>
      <c r="G201" s="146"/>
      <c r="H201" s="1"/>
    </row>
    <row r="202" spans="2:8" s="145" customFormat="1" ht="15.75">
      <c r="B202" s="141"/>
      <c r="C202" s="141"/>
      <c r="D202" s="142"/>
      <c r="E202" s="142"/>
      <c r="F202" s="142"/>
      <c r="G202" s="146"/>
      <c r="H202" s="1"/>
    </row>
    <row r="203" spans="2:8" s="145" customFormat="1" ht="15.75">
      <c r="B203" s="141"/>
      <c r="C203" s="141"/>
      <c r="D203" s="142"/>
      <c r="E203" s="142"/>
      <c r="F203" s="142"/>
      <c r="G203" s="146"/>
      <c r="H203" s="1"/>
    </row>
    <row r="204" spans="2:8" s="145" customFormat="1" ht="15.75">
      <c r="B204" s="141"/>
      <c r="C204" s="141"/>
      <c r="D204" s="142"/>
      <c r="E204" s="142"/>
      <c r="F204" s="142"/>
      <c r="G204" s="146"/>
      <c r="H204" s="1"/>
    </row>
    <row r="205" spans="2:8" s="145" customFormat="1" ht="15.75">
      <c r="B205" s="141"/>
      <c r="C205" s="141"/>
      <c r="D205" s="142"/>
      <c r="E205" s="142"/>
      <c r="F205" s="142"/>
      <c r="G205" s="146"/>
      <c r="H205" s="1"/>
    </row>
    <row r="206" spans="2:8" s="145" customFormat="1" ht="15.75">
      <c r="B206" s="141"/>
      <c r="C206" s="141"/>
      <c r="D206" s="142"/>
      <c r="E206" s="142"/>
      <c r="F206" s="142"/>
      <c r="G206" s="146"/>
      <c r="H206" s="1"/>
    </row>
    <row r="207" spans="2:8" s="145" customFormat="1" ht="15.75">
      <c r="B207" s="141"/>
      <c r="C207" s="141"/>
      <c r="D207" s="142"/>
      <c r="E207" s="142"/>
      <c r="F207" s="142"/>
      <c r="G207" s="146"/>
      <c r="H207" s="1"/>
    </row>
    <row r="208" spans="2:8" s="145" customFormat="1" ht="15.75">
      <c r="B208" s="141"/>
      <c r="C208" s="142"/>
      <c r="D208" s="142"/>
      <c r="E208" s="142"/>
      <c r="F208" s="142"/>
      <c r="G208" s="146"/>
      <c r="H208" s="1"/>
    </row>
    <row r="209" spans="2:8" s="145" customFormat="1" ht="15.75">
      <c r="B209" s="141"/>
      <c r="C209" s="142"/>
      <c r="D209" s="142"/>
      <c r="E209" s="142"/>
      <c r="F209" s="142"/>
      <c r="G209" s="146"/>
      <c r="H209" s="1"/>
    </row>
    <row r="210" spans="2:8" s="145" customFormat="1" ht="15.75">
      <c r="B210" s="141"/>
      <c r="C210" s="142"/>
      <c r="D210" s="142"/>
      <c r="E210" s="142"/>
      <c r="F210" s="142"/>
      <c r="G210" s="146"/>
      <c r="H210" s="1"/>
    </row>
    <row r="211" spans="2:8" s="145" customFormat="1" ht="15.75">
      <c r="B211" s="141"/>
      <c r="C211" s="142"/>
      <c r="D211" s="142"/>
      <c r="E211" s="142"/>
      <c r="F211" s="142"/>
      <c r="G211" s="146"/>
      <c r="H211" s="1"/>
    </row>
    <row r="212" spans="2:8" s="145" customFormat="1" ht="15.75">
      <c r="B212" s="141"/>
      <c r="C212" s="142"/>
      <c r="D212" s="142"/>
      <c r="E212" s="142"/>
      <c r="F212" s="142"/>
      <c r="G212" s="146"/>
      <c r="H212" s="1"/>
    </row>
    <row r="213" spans="2:8" s="145" customFormat="1" ht="15.75">
      <c r="B213" s="141"/>
      <c r="C213" s="142"/>
      <c r="D213" s="142"/>
      <c r="E213" s="142"/>
      <c r="F213" s="142"/>
      <c r="G213" s="146"/>
      <c r="H213" s="1"/>
    </row>
    <row r="214" spans="2:8" s="145" customFormat="1" ht="15.75">
      <c r="B214" s="141"/>
      <c r="C214" s="142"/>
      <c r="D214" s="142"/>
      <c r="E214" s="142"/>
      <c r="F214" s="142"/>
      <c r="G214" s="146"/>
      <c r="H214" s="1"/>
    </row>
    <row r="215" spans="2:8" s="145" customFormat="1" ht="15.75">
      <c r="B215" s="141"/>
      <c r="C215" s="142"/>
      <c r="D215" s="142"/>
      <c r="E215" s="142"/>
      <c r="F215" s="142"/>
      <c r="G215" s="146"/>
      <c r="H215" s="1"/>
    </row>
    <row r="216" spans="2:8" s="145" customFormat="1" ht="15.75">
      <c r="B216" s="141"/>
      <c r="C216" s="142"/>
      <c r="D216" s="142"/>
      <c r="E216" s="142"/>
      <c r="F216" s="142"/>
      <c r="G216" s="146"/>
      <c r="H216" s="1"/>
    </row>
    <row r="217" spans="2:8" s="145" customFormat="1" ht="15.75">
      <c r="B217" s="141"/>
      <c r="C217" s="142"/>
      <c r="D217" s="142"/>
      <c r="E217" s="142"/>
      <c r="F217" s="142"/>
      <c r="G217" s="146"/>
      <c r="H217" s="1"/>
    </row>
    <row r="218" spans="2:8" s="145" customFormat="1" ht="15.75">
      <c r="B218" s="141"/>
      <c r="C218" s="142"/>
      <c r="D218" s="142"/>
      <c r="E218" s="142"/>
      <c r="F218" s="142"/>
      <c r="G218" s="146"/>
      <c r="H218" s="1"/>
    </row>
    <row r="219" spans="2:8" s="145" customFormat="1" ht="15.75">
      <c r="B219" s="141"/>
      <c r="C219" s="142"/>
      <c r="D219" s="142"/>
      <c r="E219" s="142"/>
      <c r="F219" s="142"/>
      <c r="G219" s="146"/>
      <c r="H219" s="1"/>
    </row>
    <row r="220" spans="2:8" s="145" customFormat="1" ht="15.75">
      <c r="B220" s="141"/>
      <c r="C220" s="142"/>
      <c r="D220" s="142"/>
      <c r="E220" s="142"/>
      <c r="F220" s="142"/>
      <c r="G220" s="146"/>
      <c r="H220" s="1"/>
    </row>
    <row r="221" spans="2:8" s="145" customFormat="1" ht="15.75">
      <c r="B221" s="141"/>
      <c r="C221" s="142"/>
      <c r="D221" s="142"/>
      <c r="E221" s="142"/>
      <c r="F221" s="142"/>
      <c r="G221" s="146"/>
      <c r="H221" s="1"/>
    </row>
    <row r="222" spans="2:8" s="145" customFormat="1" ht="15.75">
      <c r="B222" s="141"/>
      <c r="C222" s="142"/>
      <c r="D222" s="142"/>
      <c r="E222" s="142"/>
      <c r="F222" s="142"/>
      <c r="G222" s="146"/>
      <c r="H222" s="1"/>
    </row>
    <row r="223" spans="2:8" s="145" customFormat="1" ht="15.75">
      <c r="B223" s="141"/>
      <c r="C223" s="142"/>
      <c r="D223" s="142"/>
      <c r="E223" s="142"/>
      <c r="F223" s="142"/>
      <c r="G223" s="146"/>
      <c r="H223" s="1"/>
    </row>
    <row r="224" spans="2:8" s="145" customFormat="1" ht="15.75">
      <c r="B224" s="141"/>
      <c r="C224" s="142"/>
      <c r="D224" s="142"/>
      <c r="E224" s="142"/>
      <c r="F224" s="142"/>
      <c r="G224" s="146"/>
      <c r="H224" s="1"/>
    </row>
    <row r="225" spans="2:8" s="145" customFormat="1" ht="15.75">
      <c r="B225" s="141"/>
      <c r="C225" s="142"/>
      <c r="D225" s="142"/>
      <c r="E225" s="142"/>
      <c r="F225" s="142"/>
      <c r="G225" s="146"/>
      <c r="H225" s="1"/>
    </row>
    <row r="226" spans="2:8" s="145" customFormat="1" ht="15.75">
      <c r="B226" s="141"/>
      <c r="C226" s="142"/>
      <c r="D226" s="142"/>
      <c r="E226" s="142"/>
      <c r="F226" s="142"/>
      <c r="G226" s="146"/>
      <c r="H226" s="1"/>
    </row>
    <row r="227" spans="2:8" s="145" customFormat="1" ht="15.75">
      <c r="B227" s="141"/>
      <c r="C227" s="142"/>
      <c r="D227" s="142"/>
      <c r="E227" s="142"/>
      <c r="F227" s="142"/>
      <c r="G227" s="146"/>
      <c r="H227" s="1"/>
    </row>
    <row r="228" spans="2:8" s="145" customFormat="1" ht="15.75">
      <c r="B228" s="141"/>
      <c r="C228" s="142"/>
      <c r="D228" s="142"/>
      <c r="E228" s="142"/>
      <c r="F228" s="142"/>
      <c r="G228" s="146"/>
      <c r="H228" s="1"/>
    </row>
    <row r="229" spans="2:8" s="145" customFormat="1" ht="15.75">
      <c r="B229" s="141"/>
      <c r="C229" s="142"/>
      <c r="D229" s="142"/>
      <c r="E229" s="142"/>
      <c r="F229" s="142"/>
      <c r="G229" s="146"/>
      <c r="H229" s="1"/>
    </row>
    <row r="230" spans="2:8" s="145" customFormat="1" ht="15.75">
      <c r="B230" s="141"/>
      <c r="C230" s="142"/>
      <c r="D230" s="142"/>
      <c r="E230" s="142"/>
      <c r="F230" s="142"/>
      <c r="G230" s="146"/>
      <c r="H230" s="1"/>
    </row>
    <row r="231" spans="2:8" s="145" customFormat="1" ht="15.75">
      <c r="B231" s="141"/>
      <c r="C231" s="142"/>
      <c r="D231" s="142"/>
      <c r="E231" s="142"/>
      <c r="F231" s="142"/>
      <c r="G231" s="146"/>
      <c r="H231" s="1"/>
    </row>
    <row r="232" spans="2:8" s="145" customFormat="1" ht="15.75">
      <c r="B232" s="141"/>
      <c r="C232" s="142"/>
      <c r="D232" s="142"/>
      <c r="E232" s="142"/>
      <c r="F232" s="142"/>
      <c r="G232" s="146"/>
      <c r="H232" s="1"/>
    </row>
    <row r="233" spans="2:8" s="145" customFormat="1" ht="15.75">
      <c r="B233" s="141"/>
      <c r="C233" s="142"/>
      <c r="D233" s="142"/>
      <c r="E233" s="142"/>
      <c r="F233" s="142"/>
      <c r="G233" s="146"/>
      <c r="H233" s="1"/>
    </row>
    <row r="234" spans="2:8" s="145" customFormat="1" ht="15.75">
      <c r="B234" s="141"/>
      <c r="C234" s="142"/>
      <c r="D234" s="142"/>
      <c r="E234" s="142"/>
      <c r="F234" s="142"/>
      <c r="G234" s="146"/>
      <c r="H234" s="1"/>
    </row>
    <row r="235" spans="2:8" s="145" customFormat="1" ht="15.75">
      <c r="B235" s="141"/>
      <c r="C235" s="142"/>
      <c r="D235" s="142"/>
      <c r="E235" s="142"/>
      <c r="F235" s="142"/>
      <c r="G235" s="146"/>
      <c r="H235" s="1"/>
    </row>
    <row r="236" spans="2:8" s="145" customFormat="1" ht="15.75">
      <c r="B236" s="141"/>
      <c r="C236" s="142"/>
      <c r="D236" s="142"/>
      <c r="E236" s="142"/>
      <c r="F236" s="142"/>
      <c r="G236" s="146"/>
      <c r="H236" s="1"/>
    </row>
    <row r="237" spans="2:8" s="145" customFormat="1" ht="15.75">
      <c r="B237" s="141"/>
      <c r="C237" s="142"/>
      <c r="D237" s="142"/>
      <c r="E237" s="142"/>
      <c r="F237" s="142"/>
      <c r="G237" s="146"/>
      <c r="H237" s="1"/>
    </row>
    <row r="238" spans="2:8" s="145" customFormat="1" ht="15.75">
      <c r="B238" s="141"/>
      <c r="C238" s="142"/>
      <c r="D238" s="142"/>
      <c r="E238" s="142"/>
      <c r="F238" s="142"/>
      <c r="G238" s="146"/>
      <c r="H238" s="1"/>
    </row>
    <row r="239" spans="2:8" s="145" customFormat="1" ht="15.75">
      <c r="B239" s="141"/>
      <c r="C239" s="142"/>
      <c r="D239" s="142"/>
      <c r="E239" s="142"/>
      <c r="F239" s="142"/>
      <c r="G239" s="146"/>
      <c r="H239" s="1"/>
    </row>
    <row r="240" spans="2:8" s="145" customFormat="1" ht="15.75">
      <c r="B240" s="141"/>
      <c r="C240" s="142"/>
      <c r="D240" s="142"/>
      <c r="E240" s="142"/>
      <c r="F240" s="142"/>
      <c r="G240" s="146"/>
      <c r="H240" s="1"/>
    </row>
    <row r="241" spans="2:8" s="145" customFormat="1" ht="15.75">
      <c r="B241" s="141"/>
      <c r="C241" s="142"/>
      <c r="D241" s="142"/>
      <c r="E241" s="142"/>
      <c r="F241" s="142"/>
      <c r="G241" s="146"/>
      <c r="H241" s="1"/>
    </row>
    <row r="242" spans="2:8" s="145" customFormat="1" ht="15.75">
      <c r="B242" s="141"/>
      <c r="C242" s="142"/>
      <c r="D242" s="142"/>
      <c r="E242" s="142"/>
      <c r="F242" s="142"/>
      <c r="G242" s="146"/>
      <c r="H242" s="1"/>
    </row>
    <row r="243" spans="2:8" s="145" customFormat="1" ht="15.75">
      <c r="B243" s="141"/>
      <c r="C243" s="142"/>
      <c r="D243" s="142"/>
      <c r="E243" s="142"/>
      <c r="F243" s="142"/>
      <c r="G243" s="146"/>
      <c r="H243" s="1"/>
    </row>
    <row r="244" spans="2:8" s="145" customFormat="1" ht="15.75">
      <c r="B244" s="141"/>
      <c r="C244" s="142"/>
      <c r="D244" s="142"/>
      <c r="E244" s="142"/>
      <c r="F244" s="142"/>
      <c r="G244" s="146"/>
      <c r="H244" s="1"/>
    </row>
    <row r="245" spans="2:8" s="145" customFormat="1" ht="15.75">
      <c r="B245" s="141"/>
      <c r="C245" s="142"/>
      <c r="D245" s="142"/>
      <c r="E245" s="142"/>
      <c r="F245" s="142"/>
      <c r="G245" s="146"/>
      <c r="H245" s="1"/>
    </row>
    <row r="246" spans="2:8" s="145" customFormat="1" ht="15.75">
      <c r="B246" s="141"/>
      <c r="C246" s="142"/>
      <c r="D246" s="142"/>
      <c r="E246" s="142"/>
      <c r="F246" s="142"/>
      <c r="G246" s="146"/>
      <c r="H246" s="1"/>
    </row>
    <row r="247" spans="2:8" s="145" customFormat="1" ht="15.75">
      <c r="B247" s="141"/>
      <c r="C247" s="142"/>
      <c r="D247" s="142"/>
      <c r="E247" s="142"/>
      <c r="F247" s="142"/>
      <c r="G247" s="146"/>
      <c r="H247" s="1"/>
    </row>
    <row r="248" spans="2:8" s="145" customFormat="1" ht="15.75">
      <c r="B248" s="141"/>
      <c r="C248" s="142"/>
      <c r="D248" s="142"/>
      <c r="E248" s="142"/>
      <c r="F248" s="142"/>
      <c r="G248" s="146"/>
      <c r="H248" s="1"/>
    </row>
    <row r="249" spans="2:8" s="145" customFormat="1" ht="15.75">
      <c r="B249" s="141"/>
      <c r="C249" s="142"/>
      <c r="D249" s="142"/>
      <c r="E249" s="142"/>
      <c r="F249" s="142"/>
      <c r="G249" s="146"/>
      <c r="H249" s="1"/>
    </row>
    <row r="250" spans="2:8" s="145" customFormat="1" ht="15.75">
      <c r="B250" s="141"/>
      <c r="C250" s="142"/>
      <c r="D250" s="142"/>
      <c r="E250" s="142"/>
      <c r="F250" s="142"/>
      <c r="G250" s="146"/>
      <c r="H250" s="1"/>
    </row>
    <row r="251" spans="2:8" s="145" customFormat="1" ht="15.75">
      <c r="B251" s="141"/>
      <c r="C251" s="142"/>
      <c r="D251" s="142"/>
      <c r="E251" s="142"/>
      <c r="F251" s="142"/>
      <c r="G251" s="146"/>
      <c r="H251" s="1"/>
    </row>
    <row r="252" spans="2:8" s="145" customFormat="1" ht="15.75">
      <c r="B252" s="141"/>
      <c r="C252" s="142"/>
      <c r="D252" s="142"/>
      <c r="E252" s="142"/>
      <c r="F252" s="142"/>
      <c r="G252" s="146"/>
      <c r="H252" s="1"/>
    </row>
    <row r="253" spans="2:8" s="145" customFormat="1" ht="15.75">
      <c r="B253" s="141"/>
      <c r="C253" s="142"/>
      <c r="D253" s="142"/>
      <c r="E253" s="142"/>
      <c r="F253" s="142"/>
      <c r="G253" s="146"/>
      <c r="H253" s="1"/>
    </row>
    <row r="254" spans="2:8" s="145" customFormat="1" ht="15.75">
      <c r="B254" s="141"/>
      <c r="C254" s="142"/>
      <c r="D254" s="142"/>
      <c r="E254" s="142"/>
      <c r="F254" s="142"/>
      <c r="G254" s="146"/>
      <c r="H254" s="1"/>
    </row>
    <row r="255" spans="2:8" s="145" customFormat="1" ht="15.75">
      <c r="B255" s="141"/>
      <c r="C255" s="142"/>
      <c r="D255" s="142"/>
      <c r="E255" s="142"/>
      <c r="F255" s="142"/>
      <c r="G255" s="146"/>
      <c r="H255" s="1"/>
    </row>
    <row r="256" spans="2:8" s="145" customFormat="1" ht="15.75">
      <c r="B256" s="141"/>
      <c r="C256" s="142"/>
      <c r="D256" s="142"/>
      <c r="E256" s="142"/>
      <c r="F256" s="142"/>
      <c r="G256" s="146"/>
      <c r="H256" s="1"/>
    </row>
    <row r="257" spans="2:8" s="145" customFormat="1" ht="15.75">
      <c r="B257" s="141"/>
      <c r="C257" s="142"/>
      <c r="D257" s="142"/>
      <c r="E257" s="142"/>
      <c r="F257" s="142"/>
      <c r="G257" s="146"/>
      <c r="H257" s="1"/>
    </row>
    <row r="258" spans="2:8" s="145" customFormat="1" ht="15.75">
      <c r="B258" s="141"/>
      <c r="C258" s="142"/>
      <c r="D258" s="142"/>
      <c r="E258" s="142"/>
      <c r="F258" s="142"/>
      <c r="G258" s="146"/>
      <c r="H258" s="1"/>
    </row>
    <row r="259" spans="2:8" s="145" customFormat="1" ht="15.75">
      <c r="B259" s="141"/>
      <c r="C259" s="142"/>
      <c r="D259" s="142"/>
      <c r="E259" s="142"/>
      <c r="F259" s="142"/>
      <c r="G259" s="146"/>
      <c r="H259" s="1"/>
    </row>
    <row r="260" spans="2:8" s="145" customFormat="1" ht="15.75">
      <c r="B260" s="141"/>
      <c r="C260" s="142"/>
      <c r="D260" s="142"/>
      <c r="E260" s="142"/>
      <c r="F260" s="142"/>
      <c r="G260" s="146"/>
      <c r="H260" s="1"/>
    </row>
    <row r="261" spans="2:8" s="145" customFormat="1" ht="15.75">
      <c r="B261" s="141"/>
      <c r="C261" s="142"/>
      <c r="D261" s="142"/>
      <c r="E261" s="142"/>
      <c r="F261" s="142"/>
      <c r="G261" s="146"/>
      <c r="H261" s="1"/>
    </row>
    <row r="262" spans="2:8" s="145" customFormat="1" ht="15.75">
      <c r="B262" s="141"/>
      <c r="C262" s="142"/>
      <c r="D262" s="142"/>
      <c r="E262" s="142"/>
      <c r="F262" s="142"/>
      <c r="G262" s="146"/>
      <c r="H262" s="1"/>
    </row>
    <row r="263" spans="2:8" s="145" customFormat="1" ht="15.75">
      <c r="B263" s="141"/>
      <c r="C263" s="142"/>
      <c r="D263" s="142"/>
      <c r="E263" s="142"/>
      <c r="F263" s="142"/>
      <c r="G263" s="146"/>
      <c r="H263" s="1"/>
    </row>
    <row r="264" spans="2:8" s="145" customFormat="1" ht="15.75">
      <c r="B264" s="141"/>
      <c r="C264" s="142"/>
      <c r="D264" s="142"/>
      <c r="E264" s="142"/>
      <c r="F264" s="142"/>
      <c r="G264" s="146"/>
      <c r="H264" s="1"/>
    </row>
    <row r="265" spans="2:8" s="145" customFormat="1" ht="15.75">
      <c r="B265" s="141"/>
      <c r="C265" s="142"/>
      <c r="D265" s="142"/>
      <c r="E265" s="142"/>
      <c r="F265" s="142"/>
      <c r="G265" s="146"/>
      <c r="H265" s="1"/>
    </row>
    <row r="266" spans="2:8" s="145" customFormat="1" ht="15.75">
      <c r="B266" s="141"/>
      <c r="C266" s="142"/>
      <c r="D266" s="142"/>
      <c r="E266" s="142"/>
      <c r="F266" s="142"/>
      <c r="G266" s="146"/>
      <c r="H266" s="1"/>
    </row>
    <row r="267" spans="2:8" s="145" customFormat="1" ht="15.75">
      <c r="B267" s="141"/>
      <c r="C267" s="142"/>
      <c r="D267" s="142"/>
      <c r="E267" s="142"/>
      <c r="F267" s="142"/>
      <c r="G267" s="146"/>
      <c r="H267" s="1"/>
    </row>
    <row r="268" spans="2:8" s="145" customFormat="1" ht="15.75">
      <c r="B268" s="141"/>
      <c r="C268" s="142"/>
      <c r="D268" s="142"/>
      <c r="E268" s="142"/>
      <c r="F268" s="142"/>
      <c r="G268" s="146"/>
      <c r="H268" s="1"/>
    </row>
    <row r="269" spans="2:8" s="145" customFormat="1" ht="15.75">
      <c r="B269" s="141"/>
      <c r="C269" s="142"/>
      <c r="D269" s="142"/>
      <c r="E269" s="142"/>
      <c r="F269" s="142"/>
      <c r="G269" s="146"/>
      <c r="H269" s="1"/>
    </row>
    <row r="270" spans="2:8" s="145" customFormat="1" ht="15.75">
      <c r="B270" s="141"/>
      <c r="C270" s="142"/>
      <c r="D270" s="142"/>
      <c r="E270" s="142"/>
      <c r="F270" s="142"/>
      <c r="G270" s="146"/>
      <c r="H270" s="1"/>
    </row>
    <row r="271" spans="2:8" s="145" customFormat="1" ht="15.75">
      <c r="B271" s="141"/>
      <c r="C271" s="142"/>
      <c r="D271" s="142"/>
      <c r="E271" s="142"/>
      <c r="F271" s="142"/>
      <c r="G271" s="146"/>
      <c r="H271" s="1"/>
    </row>
    <row r="272" spans="2:8" s="145" customFormat="1" ht="15.75">
      <c r="B272" s="141"/>
      <c r="C272" s="142"/>
      <c r="D272" s="142"/>
      <c r="E272" s="142"/>
      <c r="F272" s="142"/>
      <c r="G272" s="146"/>
      <c r="H272" s="1"/>
    </row>
    <row r="273" spans="2:8" s="145" customFormat="1" ht="15.75">
      <c r="B273" s="141"/>
      <c r="C273" s="142"/>
      <c r="D273" s="142"/>
      <c r="E273" s="142"/>
      <c r="F273" s="142"/>
      <c r="G273" s="146"/>
      <c r="H273" s="1"/>
    </row>
    <row r="274" spans="2:8" s="145" customFormat="1" ht="15.75">
      <c r="B274" s="141"/>
      <c r="C274" s="142"/>
      <c r="D274" s="142"/>
      <c r="E274" s="142"/>
      <c r="F274" s="142"/>
      <c r="G274" s="146"/>
      <c r="H274" s="1"/>
    </row>
    <row r="275" spans="2:8" s="145" customFormat="1" ht="15.75">
      <c r="B275" s="141"/>
      <c r="C275" s="142"/>
      <c r="D275" s="142"/>
      <c r="E275" s="142"/>
      <c r="F275" s="142"/>
      <c r="G275" s="146"/>
      <c r="H275" s="1"/>
    </row>
    <row r="276" spans="2:8" s="145" customFormat="1" ht="15.75">
      <c r="B276" s="141"/>
      <c r="C276" s="142"/>
      <c r="D276" s="142"/>
      <c r="E276" s="142"/>
      <c r="F276" s="142"/>
      <c r="G276" s="146"/>
      <c r="H276" s="1"/>
    </row>
    <row r="277" spans="2:8" s="145" customFormat="1" ht="15.75">
      <c r="B277" s="141"/>
      <c r="C277" s="142"/>
      <c r="D277" s="142"/>
      <c r="E277" s="142"/>
      <c r="F277" s="142"/>
      <c r="G277" s="146"/>
      <c r="H277" s="1"/>
    </row>
    <row r="278" spans="2:8" s="145" customFormat="1" ht="15.75">
      <c r="B278" s="141"/>
      <c r="C278" s="142"/>
      <c r="D278" s="142"/>
      <c r="E278" s="142"/>
      <c r="F278" s="142"/>
      <c r="G278" s="146"/>
      <c r="H278" s="1"/>
    </row>
    <row r="279" spans="2:8" s="145" customFormat="1" ht="15.75">
      <c r="B279" s="141"/>
      <c r="C279" s="142"/>
      <c r="D279" s="142"/>
      <c r="E279" s="142"/>
      <c r="F279" s="142"/>
      <c r="G279" s="146"/>
      <c r="H279" s="1"/>
    </row>
    <row r="280" spans="2:8" s="145" customFormat="1" ht="15.75">
      <c r="B280" s="141"/>
      <c r="C280" s="142"/>
      <c r="D280" s="142"/>
      <c r="E280" s="142"/>
      <c r="F280" s="142"/>
      <c r="G280" s="146"/>
      <c r="H280" s="1"/>
    </row>
    <row r="281" spans="2:8" s="145" customFormat="1" ht="15.75">
      <c r="B281" s="141"/>
      <c r="C281" s="142"/>
      <c r="D281" s="142"/>
      <c r="E281" s="142"/>
      <c r="F281" s="142"/>
      <c r="G281" s="146"/>
      <c r="H281" s="1"/>
    </row>
    <row r="282" spans="2:8" s="145" customFormat="1" ht="15.75">
      <c r="B282" s="141"/>
      <c r="C282" s="142"/>
      <c r="D282" s="142"/>
      <c r="E282" s="142"/>
      <c r="F282" s="142"/>
      <c r="G282" s="146"/>
      <c r="H282" s="1"/>
    </row>
    <row r="283" spans="2:8" s="145" customFormat="1" ht="15.75">
      <c r="B283" s="141"/>
      <c r="C283" s="142"/>
      <c r="D283" s="142"/>
      <c r="E283" s="142"/>
      <c r="F283" s="142"/>
      <c r="G283" s="146"/>
      <c r="H283" s="1"/>
    </row>
    <row r="284" spans="2:8" s="145" customFormat="1" ht="15.75">
      <c r="B284" s="141"/>
      <c r="C284" s="142"/>
      <c r="D284" s="142"/>
      <c r="E284" s="142"/>
      <c r="F284" s="142"/>
      <c r="G284" s="146"/>
      <c r="H284" s="1"/>
    </row>
    <row r="285" spans="2:8" s="145" customFormat="1" ht="15.75">
      <c r="B285" s="141"/>
      <c r="C285" s="142"/>
      <c r="D285" s="142"/>
      <c r="E285" s="142"/>
      <c r="F285" s="142"/>
      <c r="G285" s="146"/>
      <c r="H285" s="1"/>
    </row>
    <row r="286" spans="2:8" s="145" customFormat="1" ht="15.75">
      <c r="B286" s="141"/>
      <c r="C286" s="142"/>
      <c r="D286" s="142"/>
      <c r="E286" s="142"/>
      <c r="F286" s="142"/>
      <c r="G286" s="146"/>
      <c r="H286" s="1"/>
    </row>
    <row r="287" spans="2:8" s="145" customFormat="1" ht="15.75">
      <c r="B287" s="141"/>
      <c r="C287" s="142"/>
      <c r="D287" s="142"/>
      <c r="E287" s="142"/>
      <c r="F287" s="142"/>
      <c r="G287" s="146"/>
      <c r="H287" s="1"/>
    </row>
    <row r="288" spans="2:8" s="145" customFormat="1" ht="15.75">
      <c r="B288" s="141"/>
      <c r="C288" s="142"/>
      <c r="D288" s="142"/>
      <c r="E288" s="142"/>
      <c r="F288" s="142"/>
      <c r="G288" s="146"/>
      <c r="H288" s="1"/>
    </row>
    <row r="289" spans="2:8" s="145" customFormat="1" ht="15.75">
      <c r="B289" s="141"/>
      <c r="C289" s="142"/>
      <c r="D289" s="142"/>
      <c r="E289" s="142"/>
      <c r="F289" s="142"/>
      <c r="G289" s="146"/>
      <c r="H289" s="1"/>
    </row>
    <row r="290" spans="2:8" s="145" customFormat="1" ht="15.75">
      <c r="B290" s="141"/>
      <c r="C290" s="142"/>
      <c r="D290" s="142"/>
      <c r="E290" s="142"/>
      <c r="F290" s="142"/>
      <c r="G290" s="146"/>
      <c r="H290" s="1"/>
    </row>
    <row r="291" spans="2:8" s="145" customFormat="1" ht="15.75">
      <c r="B291" s="141"/>
      <c r="C291" s="142"/>
      <c r="D291" s="142"/>
      <c r="E291" s="142"/>
      <c r="F291" s="142"/>
      <c r="G291" s="146"/>
      <c r="H291" s="1"/>
    </row>
    <row r="292" spans="2:8" s="145" customFormat="1" ht="15.75">
      <c r="B292" s="141"/>
      <c r="C292" s="142"/>
      <c r="D292" s="142"/>
      <c r="E292" s="142"/>
      <c r="F292" s="142"/>
      <c r="G292" s="146"/>
      <c r="H292" s="1"/>
    </row>
    <row r="293" spans="2:8" s="145" customFormat="1" ht="15.75">
      <c r="B293" s="141"/>
      <c r="C293" s="142"/>
      <c r="D293" s="142"/>
      <c r="E293" s="142"/>
      <c r="F293" s="142"/>
      <c r="G293" s="146"/>
      <c r="H293" s="1"/>
    </row>
    <row r="294" spans="2:8" s="145" customFormat="1" ht="15.75">
      <c r="B294" s="141"/>
      <c r="C294" s="142"/>
      <c r="D294" s="142"/>
      <c r="E294" s="142"/>
      <c r="F294" s="142"/>
      <c r="G294" s="146"/>
      <c r="H294" s="1"/>
    </row>
    <row r="295" spans="2:8" s="145" customFormat="1" ht="15.75">
      <c r="B295" s="141"/>
      <c r="C295" s="142"/>
      <c r="D295" s="142"/>
      <c r="E295" s="142"/>
      <c r="F295" s="142"/>
      <c r="G295" s="146"/>
      <c r="H295" s="1"/>
    </row>
    <row r="296" spans="2:8" s="145" customFormat="1" ht="15.75">
      <c r="B296" s="141"/>
      <c r="C296" s="142"/>
      <c r="D296" s="142"/>
      <c r="E296" s="142"/>
      <c r="F296" s="142"/>
      <c r="G296" s="146"/>
      <c r="H296" s="1"/>
    </row>
    <row r="297" spans="2:8" s="145" customFormat="1" ht="15.75">
      <c r="B297" s="141"/>
      <c r="C297" s="142"/>
      <c r="D297" s="142"/>
      <c r="E297" s="142"/>
      <c r="F297" s="142"/>
      <c r="G297" s="146"/>
      <c r="H297" s="1"/>
    </row>
    <row r="298" spans="2:8" s="145" customFormat="1" ht="15.75">
      <c r="B298" s="141"/>
      <c r="C298" s="142"/>
      <c r="D298" s="142"/>
      <c r="E298" s="142"/>
      <c r="F298" s="142"/>
      <c r="G298" s="146"/>
      <c r="H298" s="1"/>
    </row>
    <row r="299" spans="2:8" s="145" customFormat="1" ht="15.75">
      <c r="B299" s="141"/>
      <c r="C299" s="142"/>
      <c r="D299" s="142"/>
      <c r="E299" s="142"/>
      <c r="F299" s="142"/>
      <c r="G299" s="146"/>
      <c r="H299" s="1"/>
    </row>
    <row r="300" spans="2:8" s="145" customFormat="1" ht="15.75">
      <c r="B300" s="141"/>
      <c r="C300" s="142"/>
      <c r="D300" s="142"/>
      <c r="E300" s="142"/>
      <c r="F300" s="142"/>
      <c r="G300" s="146"/>
      <c r="H300" s="1"/>
    </row>
  </sheetData>
  <mergeCells count="29">
    <mergeCell ref="B119:G119"/>
    <mergeCell ref="C129:G129"/>
    <mergeCell ref="C101:C102"/>
    <mergeCell ref="D101:G102"/>
    <mergeCell ref="H101:H102"/>
    <mergeCell ref="C103:G103"/>
    <mergeCell ref="C108:G108"/>
    <mergeCell ref="C117:G117"/>
    <mergeCell ref="E80:E84"/>
    <mergeCell ref="F80:G84"/>
    <mergeCell ref="H80:H84"/>
    <mergeCell ref="C94:G94"/>
    <mergeCell ref="B96:G96"/>
    <mergeCell ref="C99:C100"/>
    <mergeCell ref="D99:G100"/>
    <mergeCell ref="H99:H100"/>
    <mergeCell ref="C36:G36"/>
    <mergeCell ref="E70:E72"/>
    <mergeCell ref="F70:G72"/>
    <mergeCell ref="H70:H72"/>
    <mergeCell ref="E73:E75"/>
    <mergeCell ref="F73:G75"/>
    <mergeCell ref="H73:H75"/>
    <mergeCell ref="B2:H2"/>
    <mergeCell ref="B3:G4"/>
    <mergeCell ref="B6:G6"/>
    <mergeCell ref="E28:E30"/>
    <mergeCell ref="F28:G30"/>
    <mergeCell ref="H28:H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Edda Stramare</dc:creator>
  <cp:lastModifiedBy>Edda Stramare</cp:lastModifiedBy>
  <dcterms:created xsi:type="dcterms:W3CDTF">2017-03-31T07:00:29Z</dcterms:created>
  <dcterms:modified xsi:type="dcterms:W3CDTF">2017-03-31T07:00:38Z</dcterms:modified>
</cp:coreProperties>
</file>